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9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definedNames>
    <definedName name="_xlnm.Print_Area" localSheetId="0">'1 день'!$B$1:$AM$87</definedName>
  </definedNames>
  <calcPr fullCalcOnLoad="1"/>
</workbook>
</file>

<file path=xl/sharedStrings.xml><?xml version="1.0" encoding="utf-8"?>
<sst xmlns="http://schemas.openxmlformats.org/spreadsheetml/2006/main" count="1316" uniqueCount="204">
  <si>
    <t xml:space="preserve">Утверждаю: </t>
  </si>
  <si>
    <t>Меню - раскладка</t>
  </si>
  <si>
    <t xml:space="preserve">    Директор школы  </t>
  </si>
  <si>
    <t>(наименование учреждения)</t>
  </si>
  <si>
    <t>выход</t>
  </si>
  <si>
    <t>итого</t>
  </si>
  <si>
    <t>"_____"</t>
  </si>
  <si>
    <t>___________20__г.</t>
  </si>
  <si>
    <t>Завтрак младших</t>
  </si>
  <si>
    <t xml:space="preserve">Всего на </t>
  </si>
  <si>
    <t>чел.</t>
  </si>
  <si>
    <t>Всего на</t>
  </si>
  <si>
    <t>Цена за кг.</t>
  </si>
  <si>
    <t>Всего</t>
  </si>
  <si>
    <t>Завтрак старших</t>
  </si>
  <si>
    <t>Обед младших</t>
  </si>
  <si>
    <t>Обед старших</t>
  </si>
  <si>
    <t>полдник за родит. Плату</t>
  </si>
  <si>
    <t>Обед многодетным</t>
  </si>
  <si>
    <t>Полдник многодетные</t>
  </si>
  <si>
    <t>Итого продуктов за день</t>
  </si>
  <si>
    <t>Итого продуктов на сумму</t>
  </si>
  <si>
    <t>цена</t>
  </si>
  <si>
    <t>стоимость детодня</t>
  </si>
  <si>
    <t>Итого продукты за завтрак</t>
  </si>
  <si>
    <t>итого сумма завтрака</t>
  </si>
  <si>
    <t>Итого продукты на обед(род плата)</t>
  </si>
  <si>
    <t>Итого сумма род платы</t>
  </si>
  <si>
    <t>Итого продукты многодетных</t>
  </si>
  <si>
    <t>Итого сумма многодетных</t>
  </si>
  <si>
    <t>мед</t>
  </si>
  <si>
    <t>молоко</t>
  </si>
  <si>
    <t>масло слив</t>
  </si>
  <si>
    <t>сахар</t>
  </si>
  <si>
    <t>соль</t>
  </si>
  <si>
    <t>яблоко</t>
  </si>
  <si>
    <t>сыр</t>
  </si>
  <si>
    <t>сметана</t>
  </si>
  <si>
    <t>картофель</t>
  </si>
  <si>
    <t>лук</t>
  </si>
  <si>
    <t>свекла</t>
  </si>
  <si>
    <t>капуста</t>
  </si>
  <si>
    <t>морковь</t>
  </si>
  <si>
    <t>масло растительное</t>
  </si>
  <si>
    <t>рыба с/м</t>
  </si>
  <si>
    <t>рис</t>
  </si>
  <si>
    <t>говядина</t>
  </si>
  <si>
    <t>хлеб</t>
  </si>
  <si>
    <t>булочка</t>
  </si>
  <si>
    <t>сгущ молоко</t>
  </si>
  <si>
    <t>макароны</t>
  </si>
  <si>
    <t>печенье</t>
  </si>
  <si>
    <t>кофейн напиток</t>
  </si>
  <si>
    <t>яйцо</t>
  </si>
  <si>
    <t>томатная паста</t>
  </si>
  <si>
    <t>зефир</t>
  </si>
  <si>
    <t>кисель концентр.</t>
  </si>
  <si>
    <t>Каша молочная рисовая</t>
  </si>
  <si>
    <t>Булочка</t>
  </si>
  <si>
    <t>Молоко</t>
  </si>
  <si>
    <t xml:space="preserve">мёд </t>
  </si>
  <si>
    <t>Борщ со сметаной</t>
  </si>
  <si>
    <t>250./10.</t>
  </si>
  <si>
    <t>Макаронник из говядины</t>
  </si>
  <si>
    <t>50./105.</t>
  </si>
  <si>
    <t>Кисель из концентрата</t>
  </si>
  <si>
    <t>Хлеб</t>
  </si>
  <si>
    <t>Печенье</t>
  </si>
  <si>
    <t>Кофейный напиток на сг. мол</t>
  </si>
  <si>
    <t>1 день</t>
  </si>
  <si>
    <t>панировочные сухари</t>
  </si>
  <si>
    <t>Сок</t>
  </si>
  <si>
    <t>Белогорочка</t>
  </si>
  <si>
    <t>1 шт.</t>
  </si>
  <si>
    <t>1.шт</t>
  </si>
  <si>
    <t>Солёный огурец</t>
  </si>
  <si>
    <t>огурец сол</t>
  </si>
  <si>
    <t>2 день</t>
  </si>
  <si>
    <t>батон/булочка</t>
  </si>
  <si>
    <t>мёд</t>
  </si>
  <si>
    <t>масло растит</t>
  </si>
  <si>
    <t>масло сливоч</t>
  </si>
  <si>
    <t>солен помидор</t>
  </si>
  <si>
    <t>мука</t>
  </si>
  <si>
    <t xml:space="preserve">молоко </t>
  </si>
  <si>
    <t>гречка</t>
  </si>
  <si>
    <t>цыплята</t>
  </si>
  <si>
    <t>с/ф</t>
  </si>
  <si>
    <t>Банан</t>
  </si>
  <si>
    <t>Хлеб с морской капустой</t>
  </si>
  <si>
    <t>рыба тушеная</t>
  </si>
  <si>
    <t>Картофельное пюре</t>
  </si>
  <si>
    <t>Яблоко</t>
  </si>
  <si>
    <t>Суп с клёцками</t>
  </si>
  <si>
    <t>Помидор солённый</t>
  </si>
  <si>
    <t>Гречка отварная</t>
  </si>
  <si>
    <t>Цыплята отвар. с соусом</t>
  </si>
  <si>
    <t>75./25.</t>
  </si>
  <si>
    <t>Компот из с/ф</t>
  </si>
  <si>
    <t xml:space="preserve">Хлеб </t>
  </si>
  <si>
    <t>Меню - раскладка 3 день</t>
  </si>
  <si>
    <t>масло сливочное</t>
  </si>
  <si>
    <t>творог</t>
  </si>
  <si>
    <t>манка</t>
  </si>
  <si>
    <t>перловка</t>
  </si>
  <si>
    <t>солён огурцы</t>
  </si>
  <si>
    <t>сок</t>
  </si>
  <si>
    <t>какао</t>
  </si>
  <si>
    <t>круасан</t>
  </si>
  <si>
    <t>банан</t>
  </si>
  <si>
    <t>вафли</t>
  </si>
  <si>
    <t>запекканка творожная со сметаной</t>
  </si>
  <si>
    <t>150./30.</t>
  </si>
  <si>
    <t>Мёд</t>
  </si>
  <si>
    <t>Солённый огурец</t>
  </si>
  <si>
    <t xml:space="preserve">Суп рассольник с перловой </t>
  </si>
  <si>
    <t>Овощное рагу с цыплёнком</t>
  </si>
  <si>
    <t>75./150.</t>
  </si>
  <si>
    <t>Какао на сгущ. молоке</t>
  </si>
  <si>
    <t>Круасан</t>
  </si>
  <si>
    <t>Вафли</t>
  </si>
  <si>
    <t>Меню - раскладка 4 день</t>
  </si>
  <si>
    <t>4 день</t>
  </si>
  <si>
    <t>батон</t>
  </si>
  <si>
    <t>свинина</t>
  </si>
  <si>
    <t>сухари панировоч.</t>
  </si>
  <si>
    <t>горох</t>
  </si>
  <si>
    <t>цыплёнок</t>
  </si>
  <si>
    <t>кисель концент.</t>
  </si>
  <si>
    <t>Какао</t>
  </si>
  <si>
    <t>сгущ. молоко</t>
  </si>
  <si>
    <t>апельсин</t>
  </si>
  <si>
    <t>Биточек из свинины</t>
  </si>
  <si>
    <t>Макароны</t>
  </si>
  <si>
    <t>Суп гороховый</t>
  </si>
  <si>
    <t>Салат из свежей капусты</t>
  </si>
  <si>
    <t>Плов с цыплёнка</t>
  </si>
  <si>
    <t>150./50.</t>
  </si>
  <si>
    <t>5 день</t>
  </si>
  <si>
    <t>масло растительн</t>
  </si>
  <si>
    <t>колбаса</t>
  </si>
  <si>
    <t>помидор сол</t>
  </si>
  <si>
    <t>чай</t>
  </si>
  <si>
    <t>кисель</t>
  </si>
  <si>
    <t>Зефир</t>
  </si>
  <si>
    <t>Омлет с колбасными изделиями</t>
  </si>
  <si>
    <t>суп с гречневой крупой</t>
  </si>
  <si>
    <t>Солённый помидор</t>
  </si>
  <si>
    <t>рыбные тефтели</t>
  </si>
  <si>
    <t>70./28.</t>
  </si>
  <si>
    <t>чай с сахаром</t>
  </si>
  <si>
    <t>Батон с сыром</t>
  </si>
  <si>
    <t>30./20.</t>
  </si>
  <si>
    <t>солённый помидор</t>
  </si>
  <si>
    <t>1 шт</t>
  </si>
  <si>
    <t>6 день</t>
  </si>
  <si>
    <t>пшено</t>
  </si>
  <si>
    <t>огурец солённый</t>
  </si>
  <si>
    <t>сухари панировочн</t>
  </si>
  <si>
    <t xml:space="preserve">сок </t>
  </si>
  <si>
    <t>каша молочная пшённая</t>
  </si>
  <si>
    <t>Сыр</t>
  </si>
  <si>
    <t>Котлета из рыбы</t>
  </si>
  <si>
    <t>7 день</t>
  </si>
  <si>
    <t>свежий помидор</t>
  </si>
  <si>
    <t>шок. Батончик</t>
  </si>
  <si>
    <t>Плов из цыплят</t>
  </si>
  <si>
    <t>50./150.</t>
  </si>
  <si>
    <t>Суп с  пшеном</t>
  </si>
  <si>
    <t>Цыплята тушен с соусом</t>
  </si>
  <si>
    <t>Макароны отварные</t>
  </si>
  <si>
    <t>Кисель</t>
  </si>
  <si>
    <t>шокол. Батончик</t>
  </si>
  <si>
    <t>Шоколадный батончик</t>
  </si>
  <si>
    <t>8 день</t>
  </si>
  <si>
    <t>повидло</t>
  </si>
  <si>
    <t xml:space="preserve"> свинины</t>
  </si>
  <si>
    <t>сол огурец</t>
  </si>
  <si>
    <t>Запеканка творожная с повидлом</t>
  </si>
  <si>
    <t>суп с клёцками</t>
  </si>
  <si>
    <t>Рис отварной</t>
  </si>
  <si>
    <t>кисель из концентрата</t>
  </si>
  <si>
    <t>Апельсин</t>
  </si>
  <si>
    <t>9 день</t>
  </si>
  <si>
    <t>икра кабачковая</t>
  </si>
  <si>
    <t>Цыплята отварные с соусом</t>
  </si>
  <si>
    <t xml:space="preserve">яблоко </t>
  </si>
  <si>
    <t>Картофельная запеканка сговядиной</t>
  </si>
  <si>
    <t>какао на сгущ. молоке</t>
  </si>
  <si>
    <t>батон с маслом</t>
  </si>
  <si>
    <t>1 щт.</t>
  </si>
  <si>
    <t>10 день</t>
  </si>
  <si>
    <t>сосиска</t>
  </si>
  <si>
    <t>рыба</t>
  </si>
  <si>
    <t>хлеб с морской капустой</t>
  </si>
  <si>
    <t>кефир</t>
  </si>
  <si>
    <t>сосиска отварная</t>
  </si>
  <si>
    <t>гречка отварная</t>
  </si>
  <si>
    <t>салат из капусты</t>
  </si>
  <si>
    <t>суп с рисом</t>
  </si>
  <si>
    <t>рыба припущенная</t>
  </si>
  <si>
    <t>овощное рагу</t>
  </si>
  <si>
    <t>Кефир</t>
  </si>
  <si>
    <t>200./5.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</si>
</sst>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_ ;[Red]\-0.00\ "/>
    <numFmt numFmtId="173" formatCode="0.000"/>
    <numFmt numFmtId="174" formatCode="0.000_ ;[Red]\-0.000\ "/>
  </numFmts>
  <fonts count="27"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medium"/>
      <bottom style="hair"/>
    </border>
    <border>
      <left style="medium"/>
      <right style="hair"/>
      <top style="thin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16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4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wrapText="1"/>
    </xf>
    <xf numFmtId="172" fontId="2" fillId="0" borderId="0" xfId="0" applyNumberFormat="1" applyFont="1" applyFill="1" applyBorder="1" applyAlignment="1">
      <alignment/>
    </xf>
    <xf numFmtId="172" fontId="1" fillId="0" borderId="0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16" xfId="0" applyNumberFormat="1" applyFont="1" applyBorder="1" applyAlignment="1">
      <alignment horizontal="center" wrapText="1"/>
    </xf>
    <xf numFmtId="2" fontId="5" fillId="0" borderId="16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0" fontId="24" fillId="0" borderId="18" xfId="0" applyFont="1" applyBorder="1" applyAlignment="1">
      <alignment/>
    </xf>
    <xf numFmtId="2" fontId="5" fillId="0" borderId="1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/>
    </xf>
    <xf numFmtId="14" fontId="3" fillId="0" borderId="18" xfId="0" applyNumberFormat="1" applyFont="1" applyFill="1" applyBorder="1" applyAlignment="1">
      <alignment/>
    </xf>
    <xf numFmtId="172" fontId="3" fillId="0" borderId="18" xfId="0" applyNumberFormat="1" applyFont="1" applyFill="1" applyBorder="1" applyAlignment="1">
      <alignment/>
    </xf>
    <xf numFmtId="172" fontId="3" fillId="0" borderId="18" xfId="0" applyNumberFormat="1" applyFont="1" applyFill="1" applyBorder="1" applyAlignment="1">
      <alignment wrapText="1"/>
    </xf>
    <xf numFmtId="2" fontId="5" fillId="0" borderId="23" xfId="0" applyNumberFormat="1" applyFont="1" applyBorder="1" applyAlignment="1">
      <alignment/>
    </xf>
    <xf numFmtId="172" fontId="4" fillId="0" borderId="18" xfId="0" applyNumberFormat="1" applyFont="1" applyFill="1" applyBorder="1" applyAlignment="1">
      <alignment/>
    </xf>
    <xf numFmtId="2" fontId="5" fillId="0" borderId="24" xfId="0" applyNumberFormat="1" applyFont="1" applyBorder="1" applyAlignment="1">
      <alignment/>
    </xf>
    <xf numFmtId="2" fontId="5" fillId="0" borderId="22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2" fontId="5" fillId="0" borderId="27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/>
    </xf>
    <xf numFmtId="2" fontId="5" fillId="0" borderId="29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/>
    </xf>
    <xf numFmtId="2" fontId="5" fillId="0" borderId="31" xfId="0" applyNumberFormat="1" applyFont="1" applyBorder="1" applyAlignment="1">
      <alignment/>
    </xf>
    <xf numFmtId="2" fontId="5" fillId="0" borderId="32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2" fontId="5" fillId="0" borderId="34" xfId="0" applyNumberFormat="1" applyFont="1" applyBorder="1" applyAlignment="1">
      <alignment/>
    </xf>
    <xf numFmtId="2" fontId="5" fillId="0" borderId="35" xfId="0" applyNumberFormat="1" applyFont="1" applyBorder="1" applyAlignment="1">
      <alignment/>
    </xf>
    <xf numFmtId="2" fontId="5" fillId="0" borderId="30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/>
    </xf>
    <xf numFmtId="2" fontId="5" fillId="0" borderId="37" xfId="0" applyNumberFormat="1" applyFont="1" applyBorder="1" applyAlignment="1">
      <alignment/>
    </xf>
    <xf numFmtId="2" fontId="5" fillId="0" borderId="29" xfId="0" applyNumberFormat="1" applyFont="1" applyBorder="1" applyAlignment="1">
      <alignment/>
    </xf>
    <xf numFmtId="2" fontId="5" fillId="0" borderId="38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2" fontId="5" fillId="0" borderId="39" xfId="0" applyNumberFormat="1" applyFont="1" applyBorder="1" applyAlignment="1">
      <alignment/>
    </xf>
    <xf numFmtId="2" fontId="5" fillId="0" borderId="40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/>
    </xf>
    <xf numFmtId="2" fontId="5" fillId="0" borderId="41" xfId="0" applyNumberFormat="1" applyFont="1" applyBorder="1" applyAlignment="1">
      <alignment/>
    </xf>
    <xf numFmtId="2" fontId="5" fillId="0" borderId="42" xfId="0" applyNumberFormat="1" applyFont="1" applyBorder="1" applyAlignment="1">
      <alignment/>
    </xf>
    <xf numFmtId="2" fontId="5" fillId="0" borderId="43" xfId="0" applyNumberFormat="1" applyFont="1" applyBorder="1" applyAlignment="1">
      <alignment horizontal="center"/>
    </xf>
    <xf numFmtId="2" fontId="5" fillId="0" borderId="44" xfId="0" applyNumberFormat="1" applyFont="1" applyBorder="1" applyAlignment="1">
      <alignment/>
    </xf>
    <xf numFmtId="2" fontId="5" fillId="0" borderId="45" xfId="0" applyNumberFormat="1" applyFont="1" applyBorder="1" applyAlignment="1">
      <alignment horizontal="center"/>
    </xf>
    <xf numFmtId="2" fontId="5" fillId="0" borderId="45" xfId="0" applyNumberFormat="1" applyFont="1" applyBorder="1" applyAlignment="1">
      <alignment/>
    </xf>
    <xf numFmtId="2" fontId="5" fillId="0" borderId="46" xfId="0" applyNumberFormat="1" applyFont="1" applyBorder="1" applyAlignment="1">
      <alignment/>
    </xf>
    <xf numFmtId="2" fontId="5" fillId="0" borderId="47" xfId="0" applyNumberFormat="1" applyFont="1" applyBorder="1" applyAlignment="1">
      <alignment/>
    </xf>
    <xf numFmtId="2" fontId="5" fillId="0" borderId="43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48" xfId="0" applyNumberFormat="1" applyFont="1" applyBorder="1" applyAlignment="1">
      <alignment/>
    </xf>
    <xf numFmtId="172" fontId="3" fillId="0" borderId="49" xfId="0" applyNumberFormat="1" applyFont="1" applyFill="1" applyBorder="1" applyAlignment="1">
      <alignment/>
    </xf>
    <xf numFmtId="2" fontId="24" fillId="0" borderId="36" xfId="0" applyNumberFormat="1" applyFont="1" applyBorder="1" applyAlignment="1">
      <alignment/>
    </xf>
    <xf numFmtId="0" fontId="24" fillId="0" borderId="50" xfId="0" applyFont="1" applyBorder="1" applyAlignment="1">
      <alignment/>
    </xf>
    <xf numFmtId="2" fontId="24" fillId="0" borderId="30" xfId="0" applyNumberFormat="1" applyFont="1" applyBorder="1" applyAlignment="1">
      <alignment/>
    </xf>
    <xf numFmtId="0" fontId="24" fillId="0" borderId="51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30" xfId="0" applyFont="1" applyBorder="1" applyAlignment="1">
      <alignment/>
    </xf>
    <xf numFmtId="173" fontId="24" fillId="0" borderId="36" xfId="0" applyNumberFormat="1" applyFont="1" applyBorder="1" applyAlignment="1">
      <alignment/>
    </xf>
    <xf numFmtId="173" fontId="5" fillId="0" borderId="43" xfId="0" applyNumberFormat="1" applyFont="1" applyBorder="1" applyAlignment="1">
      <alignment/>
    </xf>
    <xf numFmtId="2" fontId="7" fillId="0" borderId="19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2" fontId="7" fillId="0" borderId="20" xfId="0" applyNumberFormat="1" applyFont="1" applyBorder="1" applyAlignment="1">
      <alignment/>
    </xf>
    <xf numFmtId="2" fontId="7" fillId="0" borderId="28" xfId="0" applyNumberFormat="1" applyFont="1" applyBorder="1" applyAlignment="1">
      <alignment/>
    </xf>
    <xf numFmtId="2" fontId="7" fillId="0" borderId="52" xfId="0" applyNumberFormat="1" applyFont="1" applyBorder="1" applyAlignment="1">
      <alignment/>
    </xf>
    <xf numFmtId="2" fontId="7" fillId="0" borderId="53" xfId="0" applyNumberFormat="1" applyFont="1" applyBorder="1" applyAlignment="1">
      <alignment/>
    </xf>
    <xf numFmtId="2" fontId="7" fillId="0" borderId="54" xfId="0" applyNumberFormat="1" applyFont="1" applyBorder="1" applyAlignment="1">
      <alignment/>
    </xf>
    <xf numFmtId="2" fontId="5" fillId="0" borderId="55" xfId="0" applyNumberFormat="1" applyFont="1" applyBorder="1" applyAlignment="1">
      <alignment/>
    </xf>
    <xf numFmtId="2" fontId="5" fillId="0" borderId="56" xfId="0" applyNumberFormat="1" applyFont="1" applyBorder="1" applyAlignment="1">
      <alignment/>
    </xf>
    <xf numFmtId="2" fontId="5" fillId="0" borderId="52" xfId="0" applyNumberFormat="1" applyFont="1" applyBorder="1" applyAlignment="1">
      <alignment/>
    </xf>
    <xf numFmtId="2" fontId="5" fillId="0" borderId="54" xfId="0" applyNumberFormat="1" applyFont="1" applyBorder="1" applyAlignment="1">
      <alignment/>
    </xf>
    <xf numFmtId="2" fontId="26" fillId="0" borderId="19" xfId="0" applyNumberFormat="1" applyFont="1" applyBorder="1" applyAlignment="1">
      <alignment horizontal="center"/>
    </xf>
    <xf numFmtId="2" fontId="5" fillId="0" borderId="45" xfId="0" applyNumberFormat="1" applyFont="1" applyBorder="1" applyAlignment="1">
      <alignment horizontal="center"/>
    </xf>
    <xf numFmtId="0" fontId="24" fillId="0" borderId="57" xfId="0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5" fillId="0" borderId="58" xfId="0" applyNumberFormat="1" applyFont="1" applyBorder="1" applyAlignment="1">
      <alignment horizontal="center"/>
    </xf>
    <xf numFmtId="2" fontId="5" fillId="0" borderId="59" xfId="0" applyNumberFormat="1" applyFont="1" applyBorder="1" applyAlignment="1">
      <alignment horizontal="center"/>
    </xf>
    <xf numFmtId="2" fontId="5" fillId="0" borderId="60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5" fillId="0" borderId="61" xfId="0" applyNumberFormat="1" applyFont="1" applyBorder="1" applyAlignment="1">
      <alignment horizontal="center"/>
    </xf>
    <xf numFmtId="2" fontId="5" fillId="0" borderId="62" xfId="0" applyNumberFormat="1" applyFont="1" applyBorder="1" applyAlignment="1">
      <alignment horizontal="center"/>
    </xf>
    <xf numFmtId="2" fontId="5" fillId="0" borderId="63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64" xfId="0" applyNumberFormat="1" applyFont="1" applyBorder="1" applyAlignment="1">
      <alignment horizontal="center"/>
    </xf>
    <xf numFmtId="2" fontId="6" fillId="0" borderId="49" xfId="0" applyNumberFormat="1" applyFont="1" applyBorder="1" applyAlignment="1">
      <alignment horizontal="center" textRotation="90" wrapText="1"/>
    </xf>
    <xf numFmtId="2" fontId="6" fillId="0" borderId="65" xfId="0" applyNumberFormat="1" applyFont="1" applyBorder="1" applyAlignment="1">
      <alignment horizontal="center" textRotation="90" wrapText="1"/>
    </xf>
    <xf numFmtId="2" fontId="6" fillId="0" borderId="66" xfId="0" applyNumberFormat="1" applyFont="1" applyBorder="1" applyAlignment="1">
      <alignment horizontal="center" textRotation="90" wrapText="1"/>
    </xf>
    <xf numFmtId="2" fontId="5" fillId="0" borderId="25" xfId="0" applyNumberFormat="1" applyFont="1" applyBorder="1" applyAlignment="1">
      <alignment horizontal="center"/>
    </xf>
    <xf numFmtId="2" fontId="5" fillId="0" borderId="67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2" fontId="7" fillId="0" borderId="67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 textRotation="90" wrapText="1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5" fillId="0" borderId="68" xfId="0" applyNumberFormat="1" applyFont="1" applyBorder="1" applyAlignment="1">
      <alignment horizontal="center" textRotation="90" wrapText="1"/>
    </xf>
    <xf numFmtId="2" fontId="5" fillId="0" borderId="11" xfId="0" applyNumberFormat="1" applyFont="1" applyBorder="1" applyAlignment="1">
      <alignment horizontal="center" textRotation="90" wrapText="1"/>
    </xf>
    <xf numFmtId="2" fontId="5" fillId="0" borderId="69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6" fillId="0" borderId="70" xfId="0" applyNumberFormat="1" applyFont="1" applyBorder="1" applyAlignment="1">
      <alignment horizontal="center" textRotation="90" wrapText="1"/>
    </xf>
    <xf numFmtId="2" fontId="6" fillId="0" borderId="13" xfId="0" applyNumberFormat="1" applyFont="1" applyBorder="1" applyAlignment="1">
      <alignment horizontal="center" textRotation="90" wrapText="1"/>
    </xf>
    <xf numFmtId="2" fontId="5" fillId="0" borderId="24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71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72" xfId="0" applyNumberFormat="1" applyFont="1" applyBorder="1" applyAlignment="1">
      <alignment horizontal="center"/>
    </xf>
    <xf numFmtId="2" fontId="5" fillId="0" borderId="57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0" fontId="24" fillId="0" borderId="49" xfId="0" applyFont="1" applyBorder="1" applyAlignment="1">
      <alignment horizontal="center" textRotation="90" wrapText="1"/>
    </xf>
    <xf numFmtId="0" fontId="24" fillId="0" borderId="65" xfId="0" applyFont="1" applyBorder="1" applyAlignment="1">
      <alignment horizontal="center" textRotation="90" wrapText="1"/>
    </xf>
    <xf numFmtId="0" fontId="24" fillId="0" borderId="73" xfId="0" applyFont="1" applyBorder="1" applyAlignment="1">
      <alignment horizontal="center" textRotation="90" wrapText="1"/>
    </xf>
    <xf numFmtId="0" fontId="24" fillId="0" borderId="30" xfId="0" applyFont="1" applyBorder="1" applyAlignment="1">
      <alignment horizontal="center"/>
    </xf>
    <xf numFmtId="2" fontId="5" fillId="0" borderId="74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75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68" xfId="0" applyNumberFormat="1" applyFont="1" applyBorder="1" applyAlignment="1">
      <alignment horizontal="center"/>
    </xf>
    <xf numFmtId="2" fontId="5" fillId="0" borderId="55" xfId="0" applyNumberFormat="1" applyFont="1" applyBorder="1" applyAlignment="1">
      <alignment horizontal="center"/>
    </xf>
    <xf numFmtId="2" fontId="5" fillId="0" borderId="70" xfId="0" applyNumberFormat="1" applyFont="1" applyBorder="1" applyAlignment="1">
      <alignment horizontal="center"/>
    </xf>
    <xf numFmtId="0" fontId="24" fillId="0" borderId="60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2" fontId="24" fillId="0" borderId="57" xfId="0" applyNumberFormat="1" applyFont="1" applyBorder="1" applyAlignment="1">
      <alignment horizontal="center"/>
    </xf>
    <xf numFmtId="2" fontId="24" fillId="0" borderId="30" xfId="0" applyNumberFormat="1" applyFont="1" applyBorder="1" applyAlignment="1">
      <alignment horizontal="center"/>
    </xf>
    <xf numFmtId="2" fontId="24" fillId="0" borderId="60" xfId="0" applyNumberFormat="1" applyFont="1" applyBorder="1" applyAlignment="1">
      <alignment horizontal="center"/>
    </xf>
    <xf numFmtId="2" fontId="24" fillId="0" borderId="36" xfId="0" applyNumberFormat="1" applyFont="1" applyBorder="1" applyAlignment="1">
      <alignment horizontal="center"/>
    </xf>
    <xf numFmtId="2" fontId="25" fillId="0" borderId="18" xfId="0" applyNumberFormat="1" applyFont="1" applyBorder="1" applyAlignment="1">
      <alignment horizontal="center" textRotation="90" wrapText="1"/>
    </xf>
    <xf numFmtId="2" fontId="25" fillId="0" borderId="49" xfId="0" applyNumberFormat="1" applyFont="1" applyBorder="1" applyAlignment="1">
      <alignment horizontal="center" textRotation="90" wrapText="1"/>
    </xf>
    <xf numFmtId="2" fontId="25" fillId="0" borderId="65" xfId="0" applyNumberFormat="1" applyFont="1" applyBorder="1" applyAlignment="1">
      <alignment horizontal="center" textRotation="90" wrapText="1"/>
    </xf>
    <xf numFmtId="2" fontId="26" fillId="0" borderId="24" xfId="0" applyNumberFormat="1" applyFont="1" applyBorder="1" applyAlignment="1">
      <alignment horizontal="center"/>
    </xf>
    <xf numFmtId="2" fontId="26" fillId="0" borderId="19" xfId="0" applyNumberFormat="1" applyFont="1" applyBorder="1" applyAlignment="1">
      <alignment horizontal="center"/>
    </xf>
    <xf numFmtId="2" fontId="26" fillId="0" borderId="25" xfId="0" applyNumberFormat="1" applyFont="1" applyBorder="1" applyAlignment="1">
      <alignment horizontal="center"/>
    </xf>
    <xf numFmtId="2" fontId="26" fillId="0" borderId="67" xfId="0" applyNumberFormat="1" applyFont="1" applyBorder="1" applyAlignment="1">
      <alignment horizontal="center"/>
    </xf>
    <xf numFmtId="2" fontId="26" fillId="0" borderId="21" xfId="0" applyNumberFormat="1" applyFont="1" applyBorder="1" applyAlignment="1">
      <alignment horizontal="center"/>
    </xf>
    <xf numFmtId="2" fontId="25" fillId="0" borderId="66" xfId="0" applyNumberFormat="1" applyFont="1" applyBorder="1" applyAlignment="1">
      <alignment horizontal="center" textRotation="90" wrapText="1"/>
    </xf>
    <xf numFmtId="2" fontId="5" fillId="0" borderId="49" xfId="0" applyNumberFormat="1" applyFont="1" applyBorder="1" applyAlignment="1">
      <alignment horizontal="center" textRotation="90" wrapText="1"/>
    </xf>
    <xf numFmtId="2" fontId="5" fillId="0" borderId="65" xfId="0" applyNumberFormat="1" applyFont="1" applyBorder="1" applyAlignment="1">
      <alignment horizontal="center" textRotation="90" wrapText="1"/>
    </xf>
    <xf numFmtId="2" fontId="5" fillId="0" borderId="66" xfId="0" applyNumberFormat="1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87"/>
  <sheetViews>
    <sheetView view="pageBreakPreview" zoomScale="60" zoomScaleNormal="55" zoomScalePageLayoutView="0" workbookViewId="0" topLeftCell="A1">
      <pane xSplit="4" ySplit="8" topLeftCell="X1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25" sqref="H25"/>
    </sheetView>
  </sheetViews>
  <sheetFormatPr defaultColWidth="9.140625" defaultRowHeight="15"/>
  <cols>
    <col min="2" max="2" width="10.28125" style="0" customWidth="1"/>
    <col min="3" max="3" width="12.28125" style="0" customWidth="1"/>
    <col min="5" max="6" width="11.421875" style="0" customWidth="1"/>
    <col min="7" max="7" width="12.57421875" style="0" customWidth="1"/>
    <col min="8" max="8" width="12.421875" style="0" customWidth="1"/>
    <col min="9" max="9" width="11.421875" style="0" customWidth="1"/>
    <col min="10" max="10" width="10.7109375" style="0" customWidth="1"/>
    <col min="11" max="11" width="10.28125" style="0" customWidth="1"/>
    <col min="12" max="12" width="10.7109375" style="0" customWidth="1"/>
    <col min="13" max="15" width="9.57421875" style="0" customWidth="1"/>
    <col min="16" max="16" width="10.7109375" style="0" customWidth="1"/>
    <col min="17" max="17" width="10.8515625" style="0" customWidth="1"/>
    <col min="18" max="18" width="10.00390625" style="0" customWidth="1"/>
    <col min="19" max="19" width="11.421875" style="0" customWidth="1"/>
    <col min="20" max="20" width="10.421875" style="0" customWidth="1"/>
    <col min="21" max="21" width="10.57421875" style="0" customWidth="1"/>
    <col min="22" max="22" width="9.00390625" style="0" customWidth="1"/>
    <col min="23" max="23" width="8.28125" style="0" customWidth="1"/>
    <col min="24" max="24" width="10.421875" style="0" customWidth="1"/>
    <col min="25" max="25" width="11.7109375" style="0" customWidth="1"/>
    <col min="26" max="26" width="8.57421875" style="0" customWidth="1"/>
    <col min="27" max="27" width="11.7109375" style="0" customWidth="1"/>
    <col min="28" max="28" width="10.00390625" style="0" customWidth="1"/>
    <col min="29" max="29" width="11.421875" style="0" customWidth="1"/>
    <col min="30" max="30" width="13.140625" style="0" customWidth="1"/>
    <col min="31" max="31" width="9.7109375" style="0" customWidth="1"/>
    <col min="32" max="32" width="10.421875" style="0" customWidth="1"/>
    <col min="33" max="33" width="10.7109375" style="0" customWidth="1"/>
    <col min="34" max="34" width="11.7109375" style="0" customWidth="1"/>
    <col min="35" max="36" width="11.421875" style="0" customWidth="1"/>
    <col min="37" max="37" width="11.140625" style="0" customWidth="1"/>
    <col min="38" max="38" width="11.7109375" style="0" customWidth="1"/>
    <col min="39" max="39" width="13.00390625" style="0" customWidth="1"/>
    <col min="40" max="40" width="16.8515625" style="0" customWidth="1"/>
  </cols>
  <sheetData>
    <row r="1" spans="2:39" ht="15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18" t="s">
        <v>0</v>
      </c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0"/>
    </row>
    <row r="2" spans="2:39" ht="15.75">
      <c r="B2" s="118" t="s">
        <v>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 t="s">
        <v>2</v>
      </c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0"/>
    </row>
    <row r="3" spans="2:39" ht="15.75">
      <c r="B3" s="11"/>
      <c r="C3" s="12"/>
      <c r="D3" s="12"/>
      <c r="E3" s="12"/>
      <c r="F3" s="12"/>
      <c r="G3" s="12"/>
      <c r="H3" s="12"/>
      <c r="I3" s="12" t="s">
        <v>69</v>
      </c>
      <c r="J3" s="12"/>
      <c r="K3" s="12"/>
      <c r="L3" s="12"/>
      <c r="M3" s="12"/>
      <c r="N3" s="12"/>
      <c r="O3" s="12"/>
      <c r="P3" s="8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0"/>
    </row>
    <row r="4" spans="2:44" ht="15.75">
      <c r="B4" s="119" t="s">
        <v>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14"/>
      <c r="AN4" s="2"/>
      <c r="AO4" s="2"/>
      <c r="AP4" s="2"/>
      <c r="AQ4" s="2"/>
      <c r="AR4" s="2"/>
    </row>
    <row r="5" spans="2:44" ht="1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14"/>
      <c r="AN5" s="2"/>
      <c r="AO5" s="2"/>
      <c r="AP5" s="2"/>
      <c r="AQ5" s="2"/>
      <c r="AR5" s="2"/>
    </row>
    <row r="6" spans="2:44" ht="39.75" customHeight="1">
      <c r="B6" s="15"/>
      <c r="C6" s="16"/>
      <c r="D6" s="17"/>
      <c r="E6" s="124" t="s">
        <v>4</v>
      </c>
      <c r="F6" s="117" t="s">
        <v>30</v>
      </c>
      <c r="G6" s="117" t="s">
        <v>31</v>
      </c>
      <c r="H6" s="117" t="s">
        <v>32</v>
      </c>
      <c r="I6" s="117" t="s">
        <v>33</v>
      </c>
      <c r="J6" s="117" t="s">
        <v>34</v>
      </c>
      <c r="K6" s="106" t="s">
        <v>35</v>
      </c>
      <c r="L6" s="117" t="s">
        <v>36</v>
      </c>
      <c r="M6" s="106" t="s">
        <v>37</v>
      </c>
      <c r="N6" s="117" t="s">
        <v>38</v>
      </c>
      <c r="O6" s="117" t="s">
        <v>39</v>
      </c>
      <c r="P6" s="106" t="s">
        <v>40</v>
      </c>
      <c r="Q6" s="106" t="s">
        <v>41</v>
      </c>
      <c r="R6" s="117" t="s">
        <v>42</v>
      </c>
      <c r="S6" s="117" t="s">
        <v>43</v>
      </c>
      <c r="T6" s="106" t="s">
        <v>44</v>
      </c>
      <c r="U6" s="106" t="s">
        <v>45</v>
      </c>
      <c r="V6" s="106" t="s">
        <v>46</v>
      </c>
      <c r="W6" s="106" t="s">
        <v>47</v>
      </c>
      <c r="X6" s="106" t="s">
        <v>48</v>
      </c>
      <c r="Y6" s="106" t="s">
        <v>76</v>
      </c>
      <c r="Z6" s="106" t="s">
        <v>49</v>
      </c>
      <c r="AA6" s="106" t="s">
        <v>50</v>
      </c>
      <c r="AB6" s="106" t="s">
        <v>51</v>
      </c>
      <c r="AC6" s="117" t="s">
        <v>52</v>
      </c>
      <c r="AD6" s="106" t="s">
        <v>31</v>
      </c>
      <c r="AE6" s="106" t="s">
        <v>53</v>
      </c>
      <c r="AF6" s="117" t="s">
        <v>54</v>
      </c>
      <c r="AG6" s="106" t="s">
        <v>55</v>
      </c>
      <c r="AH6" s="106" t="s">
        <v>70</v>
      </c>
      <c r="AI6" s="106" t="s">
        <v>72</v>
      </c>
      <c r="AJ6" s="106" t="s">
        <v>71</v>
      </c>
      <c r="AK6" s="117" t="s">
        <v>56</v>
      </c>
      <c r="AL6" s="120" t="s">
        <v>5</v>
      </c>
      <c r="AM6" s="134" t="s">
        <v>23</v>
      </c>
      <c r="AN6" s="2"/>
      <c r="AO6" s="2"/>
      <c r="AP6" s="2"/>
      <c r="AQ6" s="2"/>
      <c r="AR6" s="2"/>
    </row>
    <row r="7" spans="2:44" ht="39.75" customHeight="1">
      <c r="B7" s="18" t="s">
        <v>6</v>
      </c>
      <c r="C7" s="19" t="s">
        <v>7</v>
      </c>
      <c r="D7" s="20"/>
      <c r="E7" s="124"/>
      <c r="F7" s="117"/>
      <c r="G7" s="117"/>
      <c r="H7" s="117"/>
      <c r="I7" s="117"/>
      <c r="J7" s="117"/>
      <c r="K7" s="107"/>
      <c r="L7" s="117"/>
      <c r="M7" s="107"/>
      <c r="N7" s="117"/>
      <c r="O7" s="117"/>
      <c r="P7" s="107"/>
      <c r="Q7" s="107"/>
      <c r="R7" s="117"/>
      <c r="S7" s="117"/>
      <c r="T7" s="107"/>
      <c r="U7" s="107"/>
      <c r="V7" s="107"/>
      <c r="W7" s="107"/>
      <c r="X7" s="107"/>
      <c r="Y7" s="107"/>
      <c r="Z7" s="107"/>
      <c r="AA7" s="107"/>
      <c r="AB7" s="107"/>
      <c r="AC7" s="117"/>
      <c r="AD7" s="107"/>
      <c r="AE7" s="107"/>
      <c r="AF7" s="117"/>
      <c r="AG7" s="107"/>
      <c r="AH7" s="107"/>
      <c r="AI7" s="107"/>
      <c r="AJ7" s="107"/>
      <c r="AK7" s="117"/>
      <c r="AL7" s="120"/>
      <c r="AM7" s="135"/>
      <c r="AN7" s="2"/>
      <c r="AO7" s="2"/>
      <c r="AP7" s="2"/>
      <c r="AQ7" s="2"/>
      <c r="AR7" s="2"/>
    </row>
    <row r="8" spans="2:44" ht="39.75" customHeight="1" thickBot="1">
      <c r="B8" s="18"/>
      <c r="C8" s="19"/>
      <c r="D8" s="20"/>
      <c r="E8" s="125"/>
      <c r="F8" s="106"/>
      <c r="G8" s="106"/>
      <c r="H8" s="106"/>
      <c r="I8" s="106"/>
      <c r="J8" s="106"/>
      <c r="K8" s="107"/>
      <c r="L8" s="106"/>
      <c r="M8" s="107"/>
      <c r="N8" s="106"/>
      <c r="O8" s="106"/>
      <c r="P8" s="108"/>
      <c r="Q8" s="108"/>
      <c r="R8" s="106"/>
      <c r="S8" s="106"/>
      <c r="T8" s="107"/>
      <c r="U8" s="107"/>
      <c r="V8" s="107"/>
      <c r="W8" s="107"/>
      <c r="X8" s="107"/>
      <c r="Y8" s="107"/>
      <c r="Z8" s="108"/>
      <c r="AA8" s="107"/>
      <c r="AB8" s="107"/>
      <c r="AC8" s="117"/>
      <c r="AD8" s="107"/>
      <c r="AE8" s="107"/>
      <c r="AF8" s="106"/>
      <c r="AG8" s="108"/>
      <c r="AH8" s="108"/>
      <c r="AI8" s="108"/>
      <c r="AJ8" s="108"/>
      <c r="AK8" s="106"/>
      <c r="AL8" s="121"/>
      <c r="AM8" s="136"/>
      <c r="AN8" s="2"/>
      <c r="AO8" s="2"/>
      <c r="AP8" s="2"/>
      <c r="AQ8" s="2"/>
      <c r="AR8" s="2"/>
    </row>
    <row r="9" spans="2:44" ht="24" customHeight="1">
      <c r="B9" s="122" t="s">
        <v>8</v>
      </c>
      <c r="C9" s="123"/>
      <c r="D9" s="123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3"/>
      <c r="AM9" s="24"/>
      <c r="AN9" s="2"/>
      <c r="AO9" s="2"/>
      <c r="AP9" s="2"/>
      <c r="AQ9" s="2"/>
      <c r="AR9" s="2"/>
    </row>
    <row r="10" spans="2:44" ht="21" customHeight="1">
      <c r="B10" s="112" t="s">
        <v>57</v>
      </c>
      <c r="C10" s="113"/>
      <c r="D10" s="113"/>
      <c r="E10" s="80">
        <v>200</v>
      </c>
      <c r="F10" s="82"/>
      <c r="G10" s="82"/>
      <c r="H10" s="82">
        <v>15</v>
      </c>
      <c r="I10" s="82">
        <v>15</v>
      </c>
      <c r="J10" s="82">
        <v>1</v>
      </c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>
        <v>44.4</v>
      </c>
      <c r="V10" s="82"/>
      <c r="W10" s="82"/>
      <c r="X10" s="82"/>
      <c r="Y10" s="82"/>
      <c r="Z10" s="82"/>
      <c r="AA10" s="82"/>
      <c r="AB10" s="82"/>
      <c r="AC10" s="82"/>
      <c r="AD10" s="82">
        <v>164</v>
      </c>
      <c r="AE10" s="82"/>
      <c r="AF10" s="82"/>
      <c r="AG10" s="82"/>
      <c r="AH10" s="26"/>
      <c r="AI10" s="26"/>
      <c r="AJ10" s="26"/>
      <c r="AK10" s="26"/>
      <c r="AL10" s="27"/>
      <c r="AM10" s="24"/>
      <c r="AN10" s="2"/>
      <c r="AO10" s="2"/>
      <c r="AP10" s="2"/>
      <c r="AQ10" s="2"/>
      <c r="AR10" s="2"/>
    </row>
    <row r="11" spans="2:44" ht="21" customHeight="1">
      <c r="B11" s="114" t="s">
        <v>58</v>
      </c>
      <c r="C11" s="115"/>
      <c r="D11" s="116"/>
      <c r="E11" s="80">
        <v>50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>
        <v>1</v>
      </c>
      <c r="Y11" s="82"/>
      <c r="Z11" s="82"/>
      <c r="AA11" s="82"/>
      <c r="AB11" s="83"/>
      <c r="AC11" s="83"/>
      <c r="AD11" s="83"/>
      <c r="AE11" s="83"/>
      <c r="AF11" s="83"/>
      <c r="AG11" s="83"/>
      <c r="AH11" s="29"/>
      <c r="AI11" s="29"/>
      <c r="AJ11" s="29"/>
      <c r="AK11" s="29"/>
      <c r="AL11" s="27"/>
      <c r="AM11" s="30"/>
      <c r="AN11" s="3"/>
      <c r="AO11" s="2"/>
      <c r="AP11" s="2"/>
      <c r="AQ11" s="2"/>
      <c r="AR11" s="2"/>
    </row>
    <row r="12" spans="2:44" ht="21" customHeight="1">
      <c r="B12" s="114" t="s">
        <v>36</v>
      </c>
      <c r="C12" s="115"/>
      <c r="D12" s="116"/>
      <c r="E12" s="80">
        <v>20</v>
      </c>
      <c r="F12" s="82"/>
      <c r="G12" s="82"/>
      <c r="H12" s="82"/>
      <c r="I12" s="82"/>
      <c r="J12" s="82"/>
      <c r="K12" s="82"/>
      <c r="L12" s="82">
        <v>20</v>
      </c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3"/>
      <c r="AC12" s="83"/>
      <c r="AD12" s="83"/>
      <c r="AE12" s="83"/>
      <c r="AF12" s="83"/>
      <c r="AG12" s="83"/>
      <c r="AH12" s="29"/>
      <c r="AI12" s="29"/>
      <c r="AJ12" s="29"/>
      <c r="AK12" s="29"/>
      <c r="AL12" s="27"/>
      <c r="AM12" s="31"/>
      <c r="AN12" s="4"/>
      <c r="AO12" s="2"/>
      <c r="AP12" s="2"/>
      <c r="AQ12" s="2"/>
      <c r="AR12" s="2"/>
    </row>
    <row r="13" spans="2:44" ht="21" customHeight="1">
      <c r="B13" s="114" t="s">
        <v>59</v>
      </c>
      <c r="C13" s="115"/>
      <c r="D13" s="116"/>
      <c r="E13" s="80">
        <v>200</v>
      </c>
      <c r="F13" s="82"/>
      <c r="G13" s="82">
        <v>1</v>
      </c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3"/>
      <c r="AC13" s="83"/>
      <c r="AD13" s="83"/>
      <c r="AE13" s="83"/>
      <c r="AF13" s="83"/>
      <c r="AG13" s="83"/>
      <c r="AH13" s="29"/>
      <c r="AI13" s="29"/>
      <c r="AJ13" s="29"/>
      <c r="AK13" s="29"/>
      <c r="AL13" s="27"/>
      <c r="AM13" s="32"/>
      <c r="AN13" s="5"/>
      <c r="AO13" s="2"/>
      <c r="AP13" s="2"/>
      <c r="AQ13" s="2"/>
      <c r="AR13" s="2"/>
    </row>
    <row r="14" spans="2:44" ht="21" customHeight="1">
      <c r="B14" s="114" t="s">
        <v>60</v>
      </c>
      <c r="C14" s="115"/>
      <c r="D14" s="116"/>
      <c r="E14" s="80">
        <v>1</v>
      </c>
      <c r="F14" s="82">
        <v>1</v>
      </c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4"/>
      <c r="AA14" s="84"/>
      <c r="AB14" s="85"/>
      <c r="AC14" s="85"/>
      <c r="AD14" s="86"/>
      <c r="AE14" s="86"/>
      <c r="AF14" s="86"/>
      <c r="AG14" s="86"/>
      <c r="AH14" s="70"/>
      <c r="AI14" s="19"/>
      <c r="AJ14" s="19"/>
      <c r="AK14" s="19"/>
      <c r="AL14" s="27"/>
      <c r="AM14" s="32"/>
      <c r="AN14" s="5"/>
      <c r="AO14" s="2"/>
      <c r="AP14" s="2"/>
      <c r="AQ14" s="2"/>
      <c r="AR14" s="2"/>
    </row>
    <row r="15" spans="2:44" ht="21" customHeight="1">
      <c r="B15" s="112"/>
      <c r="C15" s="113"/>
      <c r="D15" s="113"/>
      <c r="E15" s="80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4"/>
      <c r="AA15" s="84"/>
      <c r="AB15" s="84"/>
      <c r="AC15" s="87"/>
      <c r="AD15" s="88"/>
      <c r="AE15" s="88"/>
      <c r="AF15" s="88"/>
      <c r="AG15" s="88"/>
      <c r="AH15" s="33"/>
      <c r="AI15" s="19"/>
      <c r="AJ15" s="19"/>
      <c r="AK15" s="19"/>
      <c r="AL15" s="27"/>
      <c r="AM15" s="34"/>
      <c r="AN15" s="6"/>
      <c r="AO15" s="2"/>
      <c r="AP15" s="2"/>
      <c r="AQ15" s="2"/>
      <c r="AR15" s="2"/>
    </row>
    <row r="16" spans="2:44" ht="21" customHeight="1" thickBot="1">
      <c r="B16" s="35" t="s">
        <v>9</v>
      </c>
      <c r="C16" s="36">
        <v>1</v>
      </c>
      <c r="D16" s="25" t="s">
        <v>10</v>
      </c>
      <c r="E16" s="25"/>
      <c r="F16" s="26">
        <f>SUM(F10:F15)</f>
        <v>1</v>
      </c>
      <c r="G16" s="26">
        <f>SUM(G10:G15)</f>
        <v>1</v>
      </c>
      <c r="H16" s="26">
        <f aca="true" t="shared" si="0" ref="H16:AK16">SUM(H10:H15)/1000</f>
        <v>0.015</v>
      </c>
      <c r="I16" s="26">
        <f t="shared" si="0"/>
        <v>0.015</v>
      </c>
      <c r="J16" s="26">
        <f t="shared" si="0"/>
        <v>0.001</v>
      </c>
      <c r="K16" s="26">
        <f t="shared" si="0"/>
        <v>0</v>
      </c>
      <c r="L16" s="26">
        <f t="shared" si="0"/>
        <v>0.02</v>
      </c>
      <c r="M16" s="26">
        <f t="shared" si="0"/>
        <v>0</v>
      </c>
      <c r="N16" s="26">
        <f t="shared" si="0"/>
        <v>0</v>
      </c>
      <c r="O16" s="26">
        <f t="shared" si="0"/>
        <v>0</v>
      </c>
      <c r="P16" s="26">
        <f t="shared" si="0"/>
        <v>0</v>
      </c>
      <c r="Q16" s="26">
        <f t="shared" si="0"/>
        <v>0</v>
      </c>
      <c r="R16" s="26">
        <f t="shared" si="0"/>
        <v>0</v>
      </c>
      <c r="S16" s="26">
        <f t="shared" si="0"/>
        <v>0</v>
      </c>
      <c r="T16" s="26">
        <f t="shared" si="0"/>
        <v>0</v>
      </c>
      <c r="U16" s="26">
        <f t="shared" si="0"/>
        <v>0.0444</v>
      </c>
      <c r="V16" s="26">
        <f t="shared" si="0"/>
        <v>0</v>
      </c>
      <c r="W16" s="26">
        <f t="shared" si="0"/>
        <v>0</v>
      </c>
      <c r="X16" s="26">
        <f>SUM(X10:X15)</f>
        <v>1</v>
      </c>
      <c r="Y16" s="26">
        <f t="shared" si="0"/>
        <v>0</v>
      </c>
      <c r="Z16" s="26">
        <f t="shared" si="0"/>
        <v>0</v>
      </c>
      <c r="AA16" s="26">
        <f t="shared" si="0"/>
        <v>0</v>
      </c>
      <c r="AB16" s="26">
        <f t="shared" si="0"/>
        <v>0</v>
      </c>
      <c r="AC16" s="26">
        <f t="shared" si="0"/>
        <v>0</v>
      </c>
      <c r="AD16" s="26">
        <f t="shared" si="0"/>
        <v>0.164</v>
      </c>
      <c r="AE16" s="26">
        <f t="shared" si="0"/>
        <v>0</v>
      </c>
      <c r="AF16" s="26">
        <f t="shared" si="0"/>
        <v>0</v>
      </c>
      <c r="AG16" s="26">
        <f t="shared" si="0"/>
        <v>0</v>
      </c>
      <c r="AH16" s="26">
        <f t="shared" si="0"/>
        <v>0</v>
      </c>
      <c r="AI16" s="26"/>
      <c r="AJ16" s="26"/>
      <c r="AK16" s="26">
        <f t="shared" si="0"/>
        <v>0</v>
      </c>
      <c r="AL16" s="27"/>
      <c r="AM16" s="34"/>
      <c r="AN16" s="6"/>
      <c r="AO16" s="2"/>
      <c r="AP16" s="2"/>
      <c r="AQ16" s="2"/>
      <c r="AR16" s="2"/>
    </row>
    <row r="17" spans="2:44" ht="21" customHeight="1" thickBot="1">
      <c r="B17" s="37" t="s">
        <v>11</v>
      </c>
      <c r="C17" s="38">
        <v>100</v>
      </c>
      <c r="D17" s="28" t="s">
        <v>10</v>
      </c>
      <c r="E17" s="28"/>
      <c r="F17" s="26">
        <f>F16*C17</f>
        <v>100</v>
      </c>
      <c r="G17" s="26">
        <f>G16*C17</f>
        <v>100</v>
      </c>
      <c r="H17" s="26">
        <f>H16*C17</f>
        <v>1.5</v>
      </c>
      <c r="I17" s="26">
        <f>I16*C17</f>
        <v>1.5</v>
      </c>
      <c r="J17" s="26">
        <f>J16*C17</f>
        <v>0.1</v>
      </c>
      <c r="K17" s="26">
        <f>K16*C17</f>
        <v>0</v>
      </c>
      <c r="L17" s="26">
        <f>L16*C17</f>
        <v>2</v>
      </c>
      <c r="M17" s="26">
        <f>M16*C17</f>
        <v>0</v>
      </c>
      <c r="N17" s="26">
        <f>N16*C17</f>
        <v>0</v>
      </c>
      <c r="O17" s="26">
        <f>O16*C17</f>
        <v>0</v>
      </c>
      <c r="P17" s="26">
        <f>P16*C17</f>
        <v>0</v>
      </c>
      <c r="Q17" s="26">
        <f>Q16*C17</f>
        <v>0</v>
      </c>
      <c r="R17" s="26">
        <f>R16*C17</f>
        <v>0</v>
      </c>
      <c r="S17" s="26">
        <f>S16*C17</f>
        <v>0</v>
      </c>
      <c r="T17" s="26">
        <f>T16*C17</f>
        <v>0</v>
      </c>
      <c r="U17" s="26">
        <f>U16*C17</f>
        <v>4.44</v>
      </c>
      <c r="V17" s="26">
        <f>V16*C17</f>
        <v>0</v>
      </c>
      <c r="W17" s="26">
        <f>W16*C17</f>
        <v>0</v>
      </c>
      <c r="X17" s="26">
        <f>X16*C17</f>
        <v>100</v>
      </c>
      <c r="Y17" s="26">
        <f>Y16*C17</f>
        <v>0</v>
      </c>
      <c r="Z17" s="26">
        <f>Z16*C17</f>
        <v>0</v>
      </c>
      <c r="AA17" s="26">
        <f>AA16*C17</f>
        <v>0</v>
      </c>
      <c r="AB17" s="26">
        <f>AB16*C17</f>
        <v>0</v>
      </c>
      <c r="AC17" s="26">
        <f>AC16*C17</f>
        <v>0</v>
      </c>
      <c r="AD17" s="26">
        <f>AD16*C17</f>
        <v>16.400000000000002</v>
      </c>
      <c r="AE17" s="26">
        <f>AE16*C17</f>
        <v>0</v>
      </c>
      <c r="AF17" s="26">
        <f>AF16*C17</f>
        <v>0</v>
      </c>
      <c r="AG17" s="26">
        <f>AG16*C17</f>
        <v>0</v>
      </c>
      <c r="AH17" s="26">
        <f>AH16*C17</f>
        <v>0</v>
      </c>
      <c r="AI17" s="26"/>
      <c r="AJ17" s="26"/>
      <c r="AK17" s="26">
        <f>AK16*C17</f>
        <v>0</v>
      </c>
      <c r="AL17" s="27"/>
      <c r="AM17" s="34"/>
      <c r="AN17" s="6"/>
      <c r="AO17" s="2"/>
      <c r="AP17" s="2"/>
      <c r="AQ17" s="2"/>
      <c r="AR17" s="2"/>
    </row>
    <row r="18" spans="2:44" ht="21" customHeight="1" thickBot="1">
      <c r="B18" s="126" t="s">
        <v>12</v>
      </c>
      <c r="C18" s="127"/>
      <c r="D18" s="128"/>
      <c r="E18" s="25"/>
      <c r="F18" s="26">
        <v>1.95</v>
      </c>
      <c r="G18" s="26">
        <v>10.8</v>
      </c>
      <c r="H18" s="26">
        <v>451</v>
      </c>
      <c r="I18" s="26">
        <v>42</v>
      </c>
      <c r="J18" s="26">
        <v>11</v>
      </c>
      <c r="K18" s="26">
        <v>50</v>
      </c>
      <c r="L18" s="26">
        <v>320</v>
      </c>
      <c r="M18" s="26"/>
      <c r="N18" s="26"/>
      <c r="O18" s="26"/>
      <c r="P18" s="26"/>
      <c r="Q18" s="26"/>
      <c r="R18" s="40"/>
      <c r="S18" s="40"/>
      <c r="T18" s="40"/>
      <c r="U18" s="40">
        <v>55</v>
      </c>
      <c r="V18" s="40"/>
      <c r="W18" s="40"/>
      <c r="X18" s="40">
        <v>5</v>
      </c>
      <c r="Y18" s="40"/>
      <c r="Z18" s="40"/>
      <c r="AA18" s="40"/>
      <c r="AB18" s="40"/>
      <c r="AC18" s="40"/>
      <c r="AD18" s="40">
        <v>34</v>
      </c>
      <c r="AE18" s="40"/>
      <c r="AF18" s="40"/>
      <c r="AG18" s="40"/>
      <c r="AH18" s="40"/>
      <c r="AI18" s="40"/>
      <c r="AJ18" s="40"/>
      <c r="AK18" s="40"/>
      <c r="AL18" s="40"/>
      <c r="AM18" s="34"/>
      <c r="AN18" s="6"/>
      <c r="AO18" s="2"/>
      <c r="AP18" s="2"/>
      <c r="AQ18" s="2"/>
      <c r="AR18" s="2"/>
    </row>
    <row r="19" spans="2:44" ht="21" customHeight="1" thickBot="1">
      <c r="B19" s="129" t="s">
        <v>13</v>
      </c>
      <c r="C19" s="130"/>
      <c r="D19" s="130"/>
      <c r="E19" s="41"/>
      <c r="F19" s="42">
        <f>F18*F17</f>
        <v>195</v>
      </c>
      <c r="G19" s="42">
        <f aca="true" t="shared" si="1" ref="G19:AC19">G17*G18</f>
        <v>1080</v>
      </c>
      <c r="H19" s="42">
        <f t="shared" si="1"/>
        <v>676.5</v>
      </c>
      <c r="I19" s="42">
        <f t="shared" si="1"/>
        <v>63</v>
      </c>
      <c r="J19" s="42">
        <f t="shared" si="1"/>
        <v>1.1</v>
      </c>
      <c r="K19" s="42">
        <f t="shared" si="1"/>
        <v>0</v>
      </c>
      <c r="L19" s="42">
        <f t="shared" si="1"/>
        <v>640</v>
      </c>
      <c r="M19" s="42">
        <f t="shared" si="1"/>
        <v>0</v>
      </c>
      <c r="N19" s="42">
        <f t="shared" si="1"/>
        <v>0</v>
      </c>
      <c r="O19" s="42">
        <f t="shared" si="1"/>
        <v>0</v>
      </c>
      <c r="P19" s="42">
        <f t="shared" si="1"/>
        <v>0</v>
      </c>
      <c r="Q19" s="42">
        <f t="shared" si="1"/>
        <v>0</v>
      </c>
      <c r="R19" s="42">
        <f t="shared" si="1"/>
        <v>0</v>
      </c>
      <c r="S19" s="42">
        <f t="shared" si="1"/>
        <v>0</v>
      </c>
      <c r="T19" s="42">
        <f t="shared" si="1"/>
        <v>0</v>
      </c>
      <c r="U19" s="42">
        <f t="shared" si="1"/>
        <v>244.20000000000002</v>
      </c>
      <c r="V19" s="42">
        <f t="shared" si="1"/>
        <v>0</v>
      </c>
      <c r="W19" s="42">
        <f t="shared" si="1"/>
        <v>0</v>
      </c>
      <c r="X19" s="42">
        <f t="shared" si="1"/>
        <v>500</v>
      </c>
      <c r="Y19" s="42">
        <f t="shared" si="1"/>
        <v>0</v>
      </c>
      <c r="Z19" s="42">
        <f t="shared" si="1"/>
        <v>0</v>
      </c>
      <c r="AA19" s="42">
        <f t="shared" si="1"/>
        <v>0</v>
      </c>
      <c r="AB19" s="42">
        <f t="shared" si="1"/>
        <v>0</v>
      </c>
      <c r="AC19" s="42">
        <f t="shared" si="1"/>
        <v>0</v>
      </c>
      <c r="AD19" s="42">
        <f aca="true" t="shared" si="2" ref="AD19:AK19">AD17*AD18</f>
        <v>557.6</v>
      </c>
      <c r="AE19" s="42">
        <f t="shared" si="2"/>
        <v>0</v>
      </c>
      <c r="AF19" s="42">
        <f t="shared" si="2"/>
        <v>0</v>
      </c>
      <c r="AG19" s="42">
        <f t="shared" si="2"/>
        <v>0</v>
      </c>
      <c r="AH19" s="42">
        <f t="shared" si="2"/>
        <v>0</v>
      </c>
      <c r="AI19" s="42"/>
      <c r="AJ19" s="42"/>
      <c r="AK19" s="42">
        <f t="shared" si="2"/>
        <v>0</v>
      </c>
      <c r="AL19" s="43">
        <f>SUM(F19:AK19)</f>
        <v>3957.3999999999996</v>
      </c>
      <c r="AM19" s="34">
        <f>AL19/C17</f>
        <v>39.574</v>
      </c>
      <c r="AN19" s="6"/>
      <c r="AO19" s="2"/>
      <c r="AP19" s="2"/>
      <c r="AQ19" s="2"/>
      <c r="AR19" s="2"/>
    </row>
    <row r="20" spans="2:44" ht="20.25" customHeight="1">
      <c r="B20" s="131" t="s">
        <v>14</v>
      </c>
      <c r="C20" s="127"/>
      <c r="D20" s="127"/>
      <c r="E20" s="44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6"/>
      <c r="AA20" s="46"/>
      <c r="AB20" s="46"/>
      <c r="AC20" s="46"/>
      <c r="AD20" s="46"/>
      <c r="AE20" s="46"/>
      <c r="AF20" s="46"/>
      <c r="AG20" s="46"/>
      <c r="AH20" s="47"/>
      <c r="AI20" s="48"/>
      <c r="AJ20" s="48"/>
      <c r="AK20" s="48"/>
      <c r="AL20" s="46"/>
      <c r="AM20" s="34"/>
      <c r="AN20" s="6"/>
      <c r="AO20" s="2"/>
      <c r="AP20" s="2"/>
      <c r="AQ20" s="2"/>
      <c r="AR20" s="2"/>
    </row>
    <row r="21" spans="2:44" ht="21" customHeight="1">
      <c r="B21" s="112" t="s">
        <v>57</v>
      </c>
      <c r="C21" s="113"/>
      <c r="D21" s="113"/>
      <c r="E21" s="80">
        <v>200</v>
      </c>
      <c r="F21" s="82"/>
      <c r="G21" s="82"/>
      <c r="H21" s="82">
        <v>15</v>
      </c>
      <c r="I21" s="82">
        <v>15</v>
      </c>
      <c r="J21" s="82">
        <v>1</v>
      </c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>
        <v>44.4</v>
      </c>
      <c r="V21" s="82"/>
      <c r="W21" s="82"/>
      <c r="X21" s="82"/>
      <c r="Y21" s="82"/>
      <c r="Z21" s="82"/>
      <c r="AA21" s="82"/>
      <c r="AB21" s="83"/>
      <c r="AC21" s="83"/>
      <c r="AD21" s="83">
        <v>164</v>
      </c>
      <c r="AE21" s="83"/>
      <c r="AF21" s="83"/>
      <c r="AG21" s="83"/>
      <c r="AH21" s="83"/>
      <c r="AI21" s="83"/>
      <c r="AJ21" s="83"/>
      <c r="AK21" s="83"/>
      <c r="AL21" s="27"/>
      <c r="AM21" s="34"/>
      <c r="AN21" s="6"/>
      <c r="AO21" s="2"/>
      <c r="AP21" s="2"/>
      <c r="AQ21" s="2"/>
      <c r="AR21" s="2"/>
    </row>
    <row r="22" spans="2:44" ht="21" customHeight="1">
      <c r="B22" s="114" t="s">
        <v>58</v>
      </c>
      <c r="C22" s="115"/>
      <c r="D22" s="116"/>
      <c r="E22" s="80">
        <v>50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>
        <v>1</v>
      </c>
      <c r="Y22" s="82"/>
      <c r="Z22" s="82"/>
      <c r="AA22" s="82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27"/>
      <c r="AM22" s="34"/>
      <c r="AN22" s="6"/>
      <c r="AO22" s="2"/>
      <c r="AP22" s="2"/>
      <c r="AQ22" s="2"/>
      <c r="AR22" s="2"/>
    </row>
    <row r="23" spans="2:44" ht="21" customHeight="1">
      <c r="B23" s="114" t="s">
        <v>36</v>
      </c>
      <c r="C23" s="115"/>
      <c r="D23" s="116"/>
      <c r="E23" s="80">
        <v>20</v>
      </c>
      <c r="F23" s="82"/>
      <c r="G23" s="82"/>
      <c r="H23" s="82"/>
      <c r="I23" s="82"/>
      <c r="J23" s="82"/>
      <c r="K23" s="82"/>
      <c r="L23" s="82">
        <v>20</v>
      </c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27"/>
      <c r="AM23" s="34"/>
      <c r="AN23" s="6"/>
      <c r="AO23" s="2"/>
      <c r="AP23" s="2"/>
      <c r="AQ23" s="2"/>
      <c r="AR23" s="2"/>
    </row>
    <row r="24" spans="2:44" ht="21" customHeight="1">
      <c r="B24" s="114" t="s">
        <v>59</v>
      </c>
      <c r="C24" s="115"/>
      <c r="D24" s="116"/>
      <c r="E24" s="80">
        <v>200</v>
      </c>
      <c r="F24" s="82"/>
      <c r="G24" s="82">
        <v>1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4"/>
      <c r="AA24" s="84"/>
      <c r="AB24" s="85"/>
      <c r="AC24" s="83"/>
      <c r="AD24" s="83"/>
      <c r="AE24" s="83"/>
      <c r="AF24" s="83"/>
      <c r="AG24" s="83"/>
      <c r="AH24" s="83"/>
      <c r="AI24" s="83"/>
      <c r="AJ24" s="83"/>
      <c r="AK24" s="83"/>
      <c r="AL24" s="27"/>
      <c r="AM24" s="34"/>
      <c r="AN24" s="6"/>
      <c r="AO24" s="2"/>
      <c r="AP24" s="2"/>
      <c r="AQ24" s="2"/>
      <c r="AR24" s="2"/>
    </row>
    <row r="25" spans="2:44" ht="21" customHeight="1">
      <c r="B25" s="112"/>
      <c r="C25" s="113"/>
      <c r="D25" s="113"/>
      <c r="E25" s="80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4"/>
      <c r="AA25" s="84"/>
      <c r="AB25" s="85"/>
      <c r="AC25" s="83"/>
      <c r="AD25" s="83"/>
      <c r="AE25" s="83"/>
      <c r="AF25" s="83"/>
      <c r="AG25" s="83"/>
      <c r="AH25" s="83"/>
      <c r="AI25" s="83"/>
      <c r="AJ25" s="83"/>
      <c r="AK25" s="83"/>
      <c r="AL25" s="27"/>
      <c r="AM25" s="34"/>
      <c r="AN25" s="6"/>
      <c r="AO25" s="2"/>
      <c r="AP25" s="2"/>
      <c r="AQ25" s="2"/>
      <c r="AR25" s="2"/>
    </row>
    <row r="26" spans="2:44" ht="21" customHeight="1">
      <c r="B26" s="114" t="s">
        <v>60</v>
      </c>
      <c r="C26" s="115"/>
      <c r="D26" s="116"/>
      <c r="E26" s="80">
        <v>1</v>
      </c>
      <c r="F26" s="82">
        <v>1</v>
      </c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4"/>
      <c r="AA26" s="84"/>
      <c r="AB26" s="84"/>
      <c r="AC26" s="82"/>
      <c r="AD26" s="82"/>
      <c r="AE26" s="82"/>
      <c r="AF26" s="82"/>
      <c r="AG26" s="82"/>
      <c r="AH26" s="82"/>
      <c r="AI26" s="82"/>
      <c r="AJ26" s="82"/>
      <c r="AK26" s="82"/>
      <c r="AL26" s="27"/>
      <c r="AM26" s="34"/>
      <c r="AN26" s="6"/>
      <c r="AO26" s="2"/>
      <c r="AP26" s="2"/>
      <c r="AQ26" s="2"/>
      <c r="AR26" s="2"/>
    </row>
    <row r="27" spans="2:44" ht="21" customHeight="1" thickBot="1">
      <c r="B27" s="35" t="s">
        <v>9</v>
      </c>
      <c r="C27" s="36">
        <v>1</v>
      </c>
      <c r="D27" s="25" t="s">
        <v>10</v>
      </c>
      <c r="E27" s="25"/>
      <c r="F27" s="26">
        <v>1</v>
      </c>
      <c r="G27" s="26">
        <f>SUM(G21:G26)</f>
        <v>1</v>
      </c>
      <c r="H27" s="26">
        <f aca="true" t="shared" si="3" ref="H27:AK27">SUM(H21:H26)/1000</f>
        <v>0.015</v>
      </c>
      <c r="I27" s="26">
        <f t="shared" si="3"/>
        <v>0.015</v>
      </c>
      <c r="J27" s="26">
        <f t="shared" si="3"/>
        <v>0.001</v>
      </c>
      <c r="K27" s="26">
        <f t="shared" si="3"/>
        <v>0</v>
      </c>
      <c r="L27" s="26">
        <f t="shared" si="3"/>
        <v>0.02</v>
      </c>
      <c r="M27" s="26">
        <f t="shared" si="3"/>
        <v>0</v>
      </c>
      <c r="N27" s="26">
        <f t="shared" si="3"/>
        <v>0</v>
      </c>
      <c r="O27" s="26">
        <f t="shared" si="3"/>
        <v>0</v>
      </c>
      <c r="P27" s="26">
        <f t="shared" si="3"/>
        <v>0</v>
      </c>
      <c r="Q27" s="26">
        <f t="shared" si="3"/>
        <v>0</v>
      </c>
      <c r="R27" s="26">
        <f t="shared" si="3"/>
        <v>0</v>
      </c>
      <c r="S27" s="26">
        <f t="shared" si="3"/>
        <v>0</v>
      </c>
      <c r="T27" s="26">
        <f t="shared" si="3"/>
        <v>0</v>
      </c>
      <c r="U27" s="26">
        <f t="shared" si="3"/>
        <v>0.0444</v>
      </c>
      <c r="V27" s="26">
        <f t="shared" si="3"/>
        <v>0</v>
      </c>
      <c r="W27" s="26">
        <f t="shared" si="3"/>
        <v>0</v>
      </c>
      <c r="X27" s="26">
        <f>SUM(X21:X26)</f>
        <v>1</v>
      </c>
      <c r="Y27" s="26">
        <f t="shared" si="3"/>
        <v>0</v>
      </c>
      <c r="Z27" s="26">
        <f t="shared" si="3"/>
        <v>0</v>
      </c>
      <c r="AA27" s="26">
        <f t="shared" si="3"/>
        <v>0</v>
      </c>
      <c r="AB27" s="26">
        <f t="shared" si="3"/>
        <v>0</v>
      </c>
      <c r="AC27" s="26">
        <f t="shared" si="3"/>
        <v>0</v>
      </c>
      <c r="AD27" s="26">
        <f t="shared" si="3"/>
        <v>0.164</v>
      </c>
      <c r="AE27" s="26">
        <f t="shared" si="3"/>
        <v>0</v>
      </c>
      <c r="AF27" s="26">
        <f t="shared" si="3"/>
        <v>0</v>
      </c>
      <c r="AG27" s="26">
        <f t="shared" si="3"/>
        <v>0</v>
      </c>
      <c r="AH27" s="26">
        <f t="shared" si="3"/>
        <v>0</v>
      </c>
      <c r="AI27" s="26"/>
      <c r="AJ27" s="26"/>
      <c r="AK27" s="26">
        <f t="shared" si="3"/>
        <v>0</v>
      </c>
      <c r="AL27" s="27"/>
      <c r="AM27" s="34"/>
      <c r="AN27" s="6"/>
      <c r="AO27" s="2"/>
      <c r="AP27" s="2"/>
      <c r="AQ27" s="2"/>
      <c r="AR27" s="2"/>
    </row>
    <row r="28" spans="2:44" ht="20.25" customHeight="1" thickBot="1">
      <c r="B28" s="37" t="s">
        <v>11</v>
      </c>
      <c r="C28" s="38">
        <v>100</v>
      </c>
      <c r="D28" s="28" t="s">
        <v>10</v>
      </c>
      <c r="E28" s="28"/>
      <c r="F28" s="26">
        <f>F27*C28</f>
        <v>100</v>
      </c>
      <c r="G28" s="26">
        <f>G27*C28</f>
        <v>100</v>
      </c>
      <c r="H28" s="26">
        <f>H27*C28</f>
        <v>1.5</v>
      </c>
      <c r="I28" s="26">
        <f>I27*C28</f>
        <v>1.5</v>
      </c>
      <c r="J28" s="26">
        <f>J27*C28</f>
        <v>0.1</v>
      </c>
      <c r="K28" s="26">
        <f>K27*C28</f>
        <v>0</v>
      </c>
      <c r="L28" s="26">
        <f>L27*C28</f>
        <v>2</v>
      </c>
      <c r="M28" s="26">
        <f>M27*C28</f>
        <v>0</v>
      </c>
      <c r="N28" s="26">
        <f>N27*C28</f>
        <v>0</v>
      </c>
      <c r="O28" s="26">
        <f>O27*C28</f>
        <v>0</v>
      </c>
      <c r="P28" s="26">
        <f>P27*C28</f>
        <v>0</v>
      </c>
      <c r="Q28" s="26">
        <f>Q27*C28</f>
        <v>0</v>
      </c>
      <c r="R28" s="26">
        <f>R27*C28</f>
        <v>0</v>
      </c>
      <c r="S28" s="26">
        <f>S27*C28</f>
        <v>0</v>
      </c>
      <c r="T28" s="26">
        <f>T27*C28</f>
        <v>0</v>
      </c>
      <c r="U28" s="26">
        <f>U27*C28</f>
        <v>4.44</v>
      </c>
      <c r="V28" s="26">
        <f>V27*C28</f>
        <v>0</v>
      </c>
      <c r="W28" s="26">
        <f>W27*C28</f>
        <v>0</v>
      </c>
      <c r="X28" s="26">
        <f>X27*C28</f>
        <v>100</v>
      </c>
      <c r="Y28" s="26">
        <f>Y27*C28</f>
        <v>0</v>
      </c>
      <c r="Z28" s="26">
        <f>Z27*C28</f>
        <v>0</v>
      </c>
      <c r="AA28" s="26">
        <f>AA27*C28</f>
        <v>0</v>
      </c>
      <c r="AB28" s="26">
        <f>AB27*C28</f>
        <v>0</v>
      </c>
      <c r="AC28" s="26">
        <f>AC27*C28</f>
        <v>0</v>
      </c>
      <c r="AD28" s="26">
        <f>AD27*C28</f>
        <v>16.400000000000002</v>
      </c>
      <c r="AE28" s="26">
        <f>AE27*C28</f>
        <v>0</v>
      </c>
      <c r="AF28" s="26">
        <f>AF27*C28</f>
        <v>0</v>
      </c>
      <c r="AG28" s="26">
        <f>AG27*C28</f>
        <v>0</v>
      </c>
      <c r="AH28" s="26">
        <f>AH27*C28</f>
        <v>0</v>
      </c>
      <c r="AI28" s="26"/>
      <c r="AJ28" s="26"/>
      <c r="AK28" s="26">
        <f>AK27*C28</f>
        <v>0</v>
      </c>
      <c r="AL28" s="27"/>
      <c r="AM28" s="34"/>
      <c r="AN28" s="6"/>
      <c r="AO28" s="2"/>
      <c r="AP28" s="2"/>
      <c r="AQ28" s="2"/>
      <c r="AR28" s="2"/>
    </row>
    <row r="29" spans="2:44" ht="18.75" thickBot="1">
      <c r="B29" s="126" t="s">
        <v>12</v>
      </c>
      <c r="C29" s="127"/>
      <c r="D29" s="128"/>
      <c r="E29" s="25"/>
      <c r="F29" s="26">
        <v>1.95</v>
      </c>
      <c r="G29" s="26">
        <v>10.8</v>
      </c>
      <c r="H29" s="26">
        <v>451</v>
      </c>
      <c r="I29" s="26">
        <v>42</v>
      </c>
      <c r="J29" s="26">
        <v>11</v>
      </c>
      <c r="K29" s="26">
        <v>50</v>
      </c>
      <c r="L29" s="26">
        <v>320</v>
      </c>
      <c r="M29" s="26"/>
      <c r="N29" s="26"/>
      <c r="O29" s="26"/>
      <c r="P29" s="26"/>
      <c r="Q29" s="26"/>
      <c r="R29" s="40"/>
      <c r="S29" s="40"/>
      <c r="T29" s="40"/>
      <c r="U29" s="40">
        <v>55</v>
      </c>
      <c r="V29" s="40"/>
      <c r="W29" s="40"/>
      <c r="X29" s="40">
        <v>5</v>
      </c>
      <c r="Y29" s="40"/>
      <c r="Z29" s="40"/>
      <c r="AA29" s="40"/>
      <c r="AB29" s="40"/>
      <c r="AC29" s="40"/>
      <c r="AD29" s="40">
        <v>34</v>
      </c>
      <c r="AE29" s="40"/>
      <c r="AF29" s="40"/>
      <c r="AG29" s="40"/>
      <c r="AH29" s="40"/>
      <c r="AI29" s="40"/>
      <c r="AJ29" s="40"/>
      <c r="AK29" s="40"/>
      <c r="AL29" s="40"/>
      <c r="AM29" s="34"/>
      <c r="AN29" s="6"/>
      <c r="AO29" s="2"/>
      <c r="AP29" s="2"/>
      <c r="AQ29" s="2"/>
      <c r="AR29" s="2"/>
    </row>
    <row r="30" spans="2:44" ht="18.75" thickBot="1">
      <c r="B30" s="132" t="s">
        <v>13</v>
      </c>
      <c r="C30" s="133"/>
      <c r="D30" s="133"/>
      <c r="E30" s="49"/>
      <c r="F30" s="42">
        <f>F29*C28</f>
        <v>195</v>
      </c>
      <c r="G30" s="42">
        <f aca="true" t="shared" si="4" ref="G30:AK30">G28*G29</f>
        <v>1080</v>
      </c>
      <c r="H30" s="42">
        <f t="shared" si="4"/>
        <v>676.5</v>
      </c>
      <c r="I30" s="42">
        <f t="shared" si="4"/>
        <v>63</v>
      </c>
      <c r="J30" s="42">
        <f t="shared" si="4"/>
        <v>1.1</v>
      </c>
      <c r="K30" s="42">
        <f t="shared" si="4"/>
        <v>0</v>
      </c>
      <c r="L30" s="42">
        <f t="shared" si="4"/>
        <v>640</v>
      </c>
      <c r="M30" s="42">
        <f t="shared" si="4"/>
        <v>0</v>
      </c>
      <c r="N30" s="42">
        <f t="shared" si="4"/>
        <v>0</v>
      </c>
      <c r="O30" s="42">
        <f t="shared" si="4"/>
        <v>0</v>
      </c>
      <c r="P30" s="42">
        <f t="shared" si="4"/>
        <v>0</v>
      </c>
      <c r="Q30" s="42">
        <f t="shared" si="4"/>
        <v>0</v>
      </c>
      <c r="R30" s="42">
        <f t="shared" si="4"/>
        <v>0</v>
      </c>
      <c r="S30" s="42">
        <f t="shared" si="4"/>
        <v>0</v>
      </c>
      <c r="T30" s="42">
        <f t="shared" si="4"/>
        <v>0</v>
      </c>
      <c r="U30" s="42">
        <f t="shared" si="4"/>
        <v>244.20000000000002</v>
      </c>
      <c r="V30" s="42">
        <f t="shared" si="4"/>
        <v>0</v>
      </c>
      <c r="W30" s="42">
        <f t="shared" si="4"/>
        <v>0</v>
      </c>
      <c r="X30" s="42">
        <f t="shared" si="4"/>
        <v>500</v>
      </c>
      <c r="Y30" s="42">
        <f t="shared" si="4"/>
        <v>0</v>
      </c>
      <c r="Z30" s="42">
        <f t="shared" si="4"/>
        <v>0</v>
      </c>
      <c r="AA30" s="42">
        <f t="shared" si="4"/>
        <v>0</v>
      </c>
      <c r="AB30" s="42">
        <f t="shared" si="4"/>
        <v>0</v>
      </c>
      <c r="AC30" s="42">
        <f t="shared" si="4"/>
        <v>0</v>
      </c>
      <c r="AD30" s="42">
        <f>AD28*AD29</f>
        <v>557.6</v>
      </c>
      <c r="AE30" s="42">
        <f t="shared" si="4"/>
        <v>0</v>
      </c>
      <c r="AF30" s="42">
        <f t="shared" si="4"/>
        <v>0</v>
      </c>
      <c r="AG30" s="42">
        <f>AG28*AG29</f>
        <v>0</v>
      </c>
      <c r="AH30" s="42">
        <f t="shared" si="4"/>
        <v>0</v>
      </c>
      <c r="AI30" s="42"/>
      <c r="AJ30" s="42"/>
      <c r="AK30" s="42">
        <f t="shared" si="4"/>
        <v>0</v>
      </c>
      <c r="AL30" s="43">
        <f>SUM(F30:AK30)</f>
        <v>3957.3999999999996</v>
      </c>
      <c r="AM30" s="34">
        <f>AL30/C28</f>
        <v>39.574</v>
      </c>
      <c r="AN30" s="6"/>
      <c r="AO30" s="2"/>
      <c r="AP30" s="2"/>
      <c r="AQ30" s="2"/>
      <c r="AR30" s="2"/>
    </row>
    <row r="31" spans="2:44" ht="18">
      <c r="B31" s="99" t="s">
        <v>15</v>
      </c>
      <c r="C31" s="100"/>
      <c r="D31" s="100"/>
      <c r="E31" s="50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2"/>
      <c r="AM31" s="34"/>
      <c r="AN31" s="6"/>
      <c r="AO31" s="2"/>
      <c r="AP31" s="2"/>
      <c r="AQ31" s="2"/>
      <c r="AR31" s="2"/>
    </row>
    <row r="32" spans="2:44" ht="18.75">
      <c r="B32" s="112" t="s">
        <v>61</v>
      </c>
      <c r="C32" s="113"/>
      <c r="D32" s="113"/>
      <c r="E32" s="80" t="s">
        <v>62</v>
      </c>
      <c r="F32" s="82"/>
      <c r="G32" s="82"/>
      <c r="H32" s="82"/>
      <c r="I32" s="82">
        <v>2.5</v>
      </c>
      <c r="J32" s="82">
        <v>2.5</v>
      </c>
      <c r="K32" s="82"/>
      <c r="L32" s="82"/>
      <c r="M32" s="82">
        <v>10</v>
      </c>
      <c r="N32" s="82">
        <v>30.8</v>
      </c>
      <c r="O32" s="82">
        <v>12</v>
      </c>
      <c r="P32" s="82">
        <v>50</v>
      </c>
      <c r="Q32" s="82">
        <v>25</v>
      </c>
      <c r="R32" s="82">
        <v>12.5</v>
      </c>
      <c r="S32" s="82">
        <v>5</v>
      </c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>
        <v>3</v>
      </c>
      <c r="AG32" s="82"/>
      <c r="AH32" s="82"/>
      <c r="AI32" s="82"/>
      <c r="AJ32" s="82"/>
      <c r="AK32" s="82"/>
      <c r="AL32" s="27"/>
      <c r="AM32" s="34"/>
      <c r="AN32" s="6"/>
      <c r="AO32" s="2"/>
      <c r="AP32" s="2"/>
      <c r="AQ32" s="2"/>
      <c r="AR32" s="2"/>
    </row>
    <row r="33" spans="2:44" ht="18.75">
      <c r="B33" s="114" t="s">
        <v>75</v>
      </c>
      <c r="C33" s="115"/>
      <c r="D33" s="116"/>
      <c r="E33" s="80">
        <v>50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>
        <v>55</v>
      </c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27"/>
      <c r="AM33" s="34"/>
      <c r="AN33" s="6"/>
      <c r="AO33" s="2"/>
      <c r="AP33" s="2"/>
      <c r="AQ33" s="2"/>
      <c r="AR33" s="2"/>
    </row>
    <row r="34" spans="2:44" ht="18.75">
      <c r="B34" s="114" t="s">
        <v>63</v>
      </c>
      <c r="C34" s="115"/>
      <c r="D34" s="116"/>
      <c r="E34" s="80" t="s">
        <v>64</v>
      </c>
      <c r="F34" s="82"/>
      <c r="G34" s="82"/>
      <c r="H34" s="82"/>
      <c r="I34" s="82"/>
      <c r="J34" s="82">
        <v>2.5</v>
      </c>
      <c r="K34" s="82"/>
      <c r="L34" s="82"/>
      <c r="M34" s="82"/>
      <c r="N34" s="82"/>
      <c r="O34" s="82">
        <v>21</v>
      </c>
      <c r="P34" s="82"/>
      <c r="Q34" s="82"/>
      <c r="R34" s="82"/>
      <c r="S34" s="82">
        <v>9</v>
      </c>
      <c r="T34" s="82"/>
      <c r="U34" s="82"/>
      <c r="V34" s="82">
        <v>118</v>
      </c>
      <c r="W34" s="82"/>
      <c r="X34" s="82"/>
      <c r="Y34" s="82"/>
      <c r="Z34" s="82"/>
      <c r="AA34" s="82">
        <v>52.3</v>
      </c>
      <c r="AB34" s="82"/>
      <c r="AC34" s="82"/>
      <c r="AD34" s="82"/>
      <c r="AE34" s="82">
        <v>7.2</v>
      </c>
      <c r="AF34" s="82"/>
      <c r="AG34" s="82"/>
      <c r="AH34" s="82">
        <v>4.3</v>
      </c>
      <c r="AI34" s="82"/>
      <c r="AJ34" s="82"/>
      <c r="AK34" s="82"/>
      <c r="AL34" s="27"/>
      <c r="AM34" s="34"/>
      <c r="AN34" s="6"/>
      <c r="AO34" s="2"/>
      <c r="AP34" s="2"/>
      <c r="AQ34" s="2"/>
      <c r="AR34" s="2"/>
    </row>
    <row r="35" spans="2:44" ht="18.75">
      <c r="B35" s="114" t="s">
        <v>65</v>
      </c>
      <c r="C35" s="115"/>
      <c r="D35" s="116"/>
      <c r="E35" s="80">
        <v>200</v>
      </c>
      <c r="F35" s="82"/>
      <c r="G35" s="82"/>
      <c r="H35" s="82"/>
      <c r="I35" s="82">
        <v>10</v>
      </c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>
        <v>24</v>
      </c>
      <c r="AL35" s="27"/>
      <c r="AM35" s="34"/>
      <c r="AN35" s="6"/>
      <c r="AO35" s="2"/>
      <c r="AP35" s="2"/>
      <c r="AQ35" s="2"/>
      <c r="AR35" s="2"/>
    </row>
    <row r="36" spans="2:44" ht="18.75">
      <c r="B36" s="114" t="s">
        <v>66</v>
      </c>
      <c r="C36" s="115"/>
      <c r="D36" s="116"/>
      <c r="E36" s="80">
        <v>40</v>
      </c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>
        <v>40</v>
      </c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27"/>
      <c r="AM36" s="34"/>
      <c r="AN36" s="6"/>
      <c r="AO36" s="2"/>
      <c r="AP36" s="2"/>
      <c r="AQ36" s="2"/>
      <c r="AR36" s="2"/>
    </row>
    <row r="37" spans="2:44" ht="18.75">
      <c r="B37" s="112" t="s">
        <v>67</v>
      </c>
      <c r="C37" s="113"/>
      <c r="D37" s="113"/>
      <c r="E37" s="80">
        <v>50</v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>
        <v>50</v>
      </c>
      <c r="AC37" s="82"/>
      <c r="AD37" s="82"/>
      <c r="AE37" s="82"/>
      <c r="AF37" s="82"/>
      <c r="AG37" s="82"/>
      <c r="AH37" s="82"/>
      <c r="AI37" s="82"/>
      <c r="AJ37" s="82"/>
      <c r="AK37" s="82"/>
      <c r="AL37" s="27"/>
      <c r="AM37" s="34"/>
      <c r="AN37" s="6"/>
      <c r="AO37" s="2"/>
      <c r="AP37" s="2"/>
      <c r="AQ37" s="2"/>
      <c r="AR37" s="2"/>
    </row>
    <row r="38" spans="2:44" ht="18.75" thickBot="1">
      <c r="B38" s="35" t="s">
        <v>9</v>
      </c>
      <c r="C38" s="36">
        <v>1</v>
      </c>
      <c r="D38" s="25" t="s">
        <v>10</v>
      </c>
      <c r="E38" s="25"/>
      <c r="F38" s="26">
        <f aca="true" t="shared" si="5" ref="F38:AK38">SUM(F32:F37)/1000</f>
        <v>0</v>
      </c>
      <c r="G38" s="26">
        <f t="shared" si="5"/>
        <v>0</v>
      </c>
      <c r="H38" s="26">
        <f t="shared" si="5"/>
        <v>0</v>
      </c>
      <c r="I38" s="26">
        <f t="shared" si="5"/>
        <v>0.0125</v>
      </c>
      <c r="J38" s="26">
        <f t="shared" si="5"/>
        <v>0.005</v>
      </c>
      <c r="K38" s="26">
        <f t="shared" si="5"/>
        <v>0</v>
      </c>
      <c r="L38" s="26">
        <f t="shared" si="5"/>
        <v>0</v>
      </c>
      <c r="M38" s="26">
        <f t="shared" si="5"/>
        <v>0.01</v>
      </c>
      <c r="N38" s="26">
        <f t="shared" si="5"/>
        <v>0.0308</v>
      </c>
      <c r="O38" s="26">
        <f t="shared" si="5"/>
        <v>0.033</v>
      </c>
      <c r="P38" s="26">
        <f t="shared" si="5"/>
        <v>0.05</v>
      </c>
      <c r="Q38" s="26">
        <f t="shared" si="5"/>
        <v>0.025</v>
      </c>
      <c r="R38" s="26">
        <f t="shared" si="5"/>
        <v>0.0125</v>
      </c>
      <c r="S38" s="26">
        <f t="shared" si="5"/>
        <v>0.014</v>
      </c>
      <c r="T38" s="26">
        <f t="shared" si="5"/>
        <v>0</v>
      </c>
      <c r="U38" s="26">
        <f t="shared" si="5"/>
        <v>0</v>
      </c>
      <c r="V38" s="26">
        <f t="shared" si="5"/>
        <v>0.118</v>
      </c>
      <c r="W38" s="26">
        <f t="shared" si="5"/>
        <v>0.04</v>
      </c>
      <c r="X38" s="26">
        <f t="shared" si="5"/>
        <v>0</v>
      </c>
      <c r="Y38" s="26">
        <f t="shared" si="5"/>
        <v>0.055</v>
      </c>
      <c r="Z38" s="26">
        <f t="shared" si="5"/>
        <v>0</v>
      </c>
      <c r="AA38" s="26">
        <f t="shared" si="5"/>
        <v>0.0523</v>
      </c>
      <c r="AB38" s="26">
        <f t="shared" si="5"/>
        <v>0.05</v>
      </c>
      <c r="AC38" s="26">
        <f t="shared" si="5"/>
        <v>0</v>
      </c>
      <c r="AD38" s="26">
        <f t="shared" si="5"/>
        <v>0</v>
      </c>
      <c r="AE38" s="26">
        <f t="shared" si="5"/>
        <v>0.0072</v>
      </c>
      <c r="AF38" s="26">
        <f t="shared" si="5"/>
        <v>0.003</v>
      </c>
      <c r="AG38" s="26">
        <f t="shared" si="5"/>
        <v>0</v>
      </c>
      <c r="AH38" s="26">
        <f t="shared" si="5"/>
        <v>0.0043</v>
      </c>
      <c r="AI38" s="26">
        <f t="shared" si="5"/>
        <v>0</v>
      </c>
      <c r="AJ38" s="26">
        <f t="shared" si="5"/>
        <v>0</v>
      </c>
      <c r="AK38" s="26">
        <f t="shared" si="5"/>
        <v>0.024</v>
      </c>
      <c r="AL38" s="27"/>
      <c r="AM38" s="34"/>
      <c r="AN38" s="6"/>
      <c r="AO38" s="2"/>
      <c r="AP38" s="2"/>
      <c r="AQ38" s="2"/>
      <c r="AR38" s="2"/>
    </row>
    <row r="39" spans="2:44" ht="18.75" thickBot="1">
      <c r="B39" s="37" t="s">
        <v>11</v>
      </c>
      <c r="C39" s="38">
        <v>100</v>
      </c>
      <c r="D39" s="28" t="s">
        <v>10</v>
      </c>
      <c r="E39" s="28"/>
      <c r="F39" s="26">
        <f>F38*C39</f>
        <v>0</v>
      </c>
      <c r="G39" s="26">
        <f>G38*C39</f>
        <v>0</v>
      </c>
      <c r="H39" s="26">
        <f>H38*C39</f>
        <v>0</v>
      </c>
      <c r="I39" s="26">
        <f>I38*C39</f>
        <v>1.25</v>
      </c>
      <c r="J39" s="26">
        <f>J38*C39</f>
        <v>0.5</v>
      </c>
      <c r="K39" s="26">
        <f>K38*C39</f>
        <v>0</v>
      </c>
      <c r="L39" s="26">
        <f>L38*C39</f>
        <v>0</v>
      </c>
      <c r="M39" s="26">
        <f>M38*C39</f>
        <v>1</v>
      </c>
      <c r="N39" s="26">
        <f>N38*C39</f>
        <v>3.08</v>
      </c>
      <c r="O39" s="26">
        <f>O38*C39</f>
        <v>3.3000000000000003</v>
      </c>
      <c r="P39" s="26">
        <f>P38*C39</f>
        <v>5</v>
      </c>
      <c r="Q39" s="26">
        <f>Q38*C39</f>
        <v>2.5</v>
      </c>
      <c r="R39" s="26">
        <f>R38*C39</f>
        <v>1.25</v>
      </c>
      <c r="S39" s="26">
        <f>S38*C39</f>
        <v>1.4000000000000001</v>
      </c>
      <c r="T39" s="26">
        <f>T38*C39</f>
        <v>0</v>
      </c>
      <c r="U39" s="26">
        <f>U38*C39</f>
        <v>0</v>
      </c>
      <c r="V39" s="26">
        <f>V38*C39</f>
        <v>11.799999999999999</v>
      </c>
      <c r="W39" s="26">
        <f>W38*C39</f>
        <v>4</v>
      </c>
      <c r="X39" s="26">
        <f>X38*C39</f>
        <v>0</v>
      </c>
      <c r="Y39" s="26">
        <f>Y38*C39</f>
        <v>5.5</v>
      </c>
      <c r="Z39" s="26">
        <f>Z38*C39</f>
        <v>0</v>
      </c>
      <c r="AA39" s="26">
        <f>AA38*C39</f>
        <v>5.2299999999999995</v>
      </c>
      <c r="AB39" s="26">
        <f>AB38*C39</f>
        <v>5</v>
      </c>
      <c r="AC39" s="26">
        <f>AC38*C39</f>
        <v>0</v>
      </c>
      <c r="AD39" s="26">
        <f>AD38*C39</f>
        <v>0</v>
      </c>
      <c r="AE39" s="26">
        <v>18</v>
      </c>
      <c r="AF39" s="26">
        <f>AF38*C39</f>
        <v>0.3</v>
      </c>
      <c r="AG39" s="26">
        <f>AG38*C39</f>
        <v>0</v>
      </c>
      <c r="AH39" s="26">
        <f>AH38*C39</f>
        <v>0.43</v>
      </c>
      <c r="AI39" s="26"/>
      <c r="AJ39" s="26"/>
      <c r="AK39" s="26">
        <f>AK38*C39</f>
        <v>2.4</v>
      </c>
      <c r="AL39" s="27"/>
      <c r="AM39" s="34"/>
      <c r="AN39" s="6"/>
      <c r="AO39" s="2"/>
      <c r="AP39" s="2"/>
      <c r="AQ39" s="2"/>
      <c r="AR39" s="2"/>
    </row>
    <row r="40" spans="2:44" ht="18.75" thickBot="1">
      <c r="B40" s="126" t="s">
        <v>12</v>
      </c>
      <c r="C40" s="127"/>
      <c r="D40" s="128"/>
      <c r="E40" s="25"/>
      <c r="F40" s="26"/>
      <c r="G40" s="26"/>
      <c r="H40" s="26"/>
      <c r="I40" s="26">
        <v>42</v>
      </c>
      <c r="J40" s="26">
        <v>11</v>
      </c>
      <c r="K40" s="26"/>
      <c r="L40" s="26"/>
      <c r="M40" s="26">
        <v>93.2</v>
      </c>
      <c r="N40" s="26">
        <v>10</v>
      </c>
      <c r="O40" s="26">
        <v>15</v>
      </c>
      <c r="P40" s="26">
        <v>11</v>
      </c>
      <c r="Q40" s="26">
        <v>11.5</v>
      </c>
      <c r="R40" s="29">
        <v>15</v>
      </c>
      <c r="S40" s="29">
        <v>83</v>
      </c>
      <c r="T40" s="29"/>
      <c r="U40" s="29"/>
      <c r="V40" s="29">
        <v>230</v>
      </c>
      <c r="W40" s="29">
        <v>25.85</v>
      </c>
      <c r="X40" s="29"/>
      <c r="Y40" s="29">
        <v>75</v>
      </c>
      <c r="Z40" s="29"/>
      <c r="AA40" s="29">
        <v>32</v>
      </c>
      <c r="AB40" s="29">
        <v>110</v>
      </c>
      <c r="AC40" s="29"/>
      <c r="AD40" s="29"/>
      <c r="AE40" s="29">
        <v>5.4</v>
      </c>
      <c r="AF40" s="29">
        <v>124</v>
      </c>
      <c r="AG40" s="29"/>
      <c r="AH40" s="29">
        <v>34.2</v>
      </c>
      <c r="AI40" s="29"/>
      <c r="AJ40" s="29"/>
      <c r="AK40" s="29">
        <v>145.45</v>
      </c>
      <c r="AL40" s="40"/>
      <c r="AM40" s="34"/>
      <c r="AN40" s="6"/>
      <c r="AO40" s="2"/>
      <c r="AP40" s="2"/>
      <c r="AQ40" s="2"/>
      <c r="AR40" s="2"/>
    </row>
    <row r="41" spans="2:44" ht="18.75" thickBot="1">
      <c r="B41" s="129" t="s">
        <v>13</v>
      </c>
      <c r="C41" s="130"/>
      <c r="D41" s="130"/>
      <c r="E41" s="41"/>
      <c r="F41" s="53">
        <f aca="true" t="shared" si="6" ref="F41:AK41">F39*F40</f>
        <v>0</v>
      </c>
      <c r="G41" s="53">
        <f t="shared" si="6"/>
        <v>0</v>
      </c>
      <c r="H41" s="53">
        <f t="shared" si="6"/>
        <v>0</v>
      </c>
      <c r="I41" s="53">
        <f t="shared" si="6"/>
        <v>52.5</v>
      </c>
      <c r="J41" s="53">
        <f t="shared" si="6"/>
        <v>5.5</v>
      </c>
      <c r="K41" s="53">
        <f t="shared" si="6"/>
        <v>0</v>
      </c>
      <c r="L41" s="53">
        <f t="shared" si="6"/>
        <v>0</v>
      </c>
      <c r="M41" s="53">
        <f t="shared" si="6"/>
        <v>93.2</v>
      </c>
      <c r="N41" s="53">
        <f t="shared" si="6"/>
        <v>30.8</v>
      </c>
      <c r="O41" s="53">
        <f t="shared" si="6"/>
        <v>49.50000000000001</v>
      </c>
      <c r="P41" s="53">
        <f t="shared" si="6"/>
        <v>55</v>
      </c>
      <c r="Q41" s="53">
        <f t="shared" si="6"/>
        <v>28.75</v>
      </c>
      <c r="R41" s="53">
        <f t="shared" si="6"/>
        <v>18.75</v>
      </c>
      <c r="S41" s="53">
        <f t="shared" si="6"/>
        <v>116.20000000000002</v>
      </c>
      <c r="T41" s="53">
        <f t="shared" si="6"/>
        <v>0</v>
      </c>
      <c r="U41" s="53">
        <f t="shared" si="6"/>
        <v>0</v>
      </c>
      <c r="V41" s="53">
        <f t="shared" si="6"/>
        <v>2713.9999999999995</v>
      </c>
      <c r="W41" s="53">
        <f t="shared" si="6"/>
        <v>103.4</v>
      </c>
      <c r="X41" s="53">
        <f t="shared" si="6"/>
        <v>0</v>
      </c>
      <c r="Y41" s="53">
        <f t="shared" si="6"/>
        <v>412.5</v>
      </c>
      <c r="Z41" s="53">
        <f t="shared" si="6"/>
        <v>0</v>
      </c>
      <c r="AA41" s="53">
        <f t="shared" si="6"/>
        <v>167.35999999999999</v>
      </c>
      <c r="AB41" s="53">
        <f t="shared" si="6"/>
        <v>550</v>
      </c>
      <c r="AC41" s="53">
        <f t="shared" si="6"/>
        <v>0</v>
      </c>
      <c r="AD41" s="53">
        <f t="shared" si="6"/>
        <v>0</v>
      </c>
      <c r="AE41" s="53">
        <v>97.2</v>
      </c>
      <c r="AF41" s="53">
        <f t="shared" si="6"/>
        <v>37.199999999999996</v>
      </c>
      <c r="AG41" s="53">
        <f t="shared" si="6"/>
        <v>0</v>
      </c>
      <c r="AH41" s="54">
        <f t="shared" si="6"/>
        <v>14.706000000000001</v>
      </c>
      <c r="AI41" s="54"/>
      <c r="AJ41" s="54"/>
      <c r="AK41" s="53">
        <f t="shared" si="6"/>
        <v>349.08</v>
      </c>
      <c r="AL41" s="43">
        <f>SUM(F41:AK41)</f>
        <v>4895.646</v>
      </c>
      <c r="AM41" s="34">
        <f>AL41/C39</f>
        <v>48.95646</v>
      </c>
      <c r="AN41" s="6"/>
      <c r="AO41" s="2"/>
      <c r="AP41" s="2"/>
      <c r="AQ41" s="2"/>
      <c r="AR41" s="2"/>
    </row>
    <row r="42" spans="2:44" ht="18">
      <c r="B42" s="131" t="s">
        <v>16</v>
      </c>
      <c r="C42" s="127"/>
      <c r="D42" s="127"/>
      <c r="E42" s="39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6"/>
      <c r="AM42" s="34"/>
      <c r="AN42" s="6"/>
      <c r="AO42" s="2"/>
      <c r="AP42" s="2"/>
      <c r="AQ42" s="2"/>
      <c r="AR42" s="2"/>
    </row>
    <row r="43" spans="2:44" ht="18.75">
      <c r="B43" s="112" t="s">
        <v>61</v>
      </c>
      <c r="C43" s="113"/>
      <c r="D43" s="113"/>
      <c r="E43" s="80" t="s">
        <v>62</v>
      </c>
      <c r="F43" s="82"/>
      <c r="G43" s="82"/>
      <c r="H43" s="82"/>
      <c r="I43" s="82">
        <v>2.5</v>
      </c>
      <c r="J43" s="82">
        <v>2.5</v>
      </c>
      <c r="K43" s="82"/>
      <c r="L43" s="82"/>
      <c r="M43" s="82">
        <v>10</v>
      </c>
      <c r="N43" s="82">
        <v>30.8</v>
      </c>
      <c r="O43" s="82">
        <v>12</v>
      </c>
      <c r="P43" s="82">
        <v>50</v>
      </c>
      <c r="Q43" s="82">
        <v>25</v>
      </c>
      <c r="R43" s="82">
        <v>12.5</v>
      </c>
      <c r="S43" s="82">
        <v>5</v>
      </c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>
        <v>3</v>
      </c>
      <c r="AG43" s="82"/>
      <c r="AH43" s="82"/>
      <c r="AI43" s="82"/>
      <c r="AJ43" s="82"/>
      <c r="AK43" s="82"/>
      <c r="AL43" s="27"/>
      <c r="AM43" s="34"/>
      <c r="AN43" s="6"/>
      <c r="AO43" s="2"/>
      <c r="AP43" s="2"/>
      <c r="AQ43" s="2"/>
      <c r="AR43" s="2"/>
    </row>
    <row r="44" spans="2:44" ht="18.75">
      <c r="B44" s="114" t="s">
        <v>75</v>
      </c>
      <c r="C44" s="115"/>
      <c r="D44" s="116"/>
      <c r="E44" s="80">
        <v>50</v>
      </c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>
        <v>55</v>
      </c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27"/>
      <c r="AM44" s="34"/>
      <c r="AN44" s="6"/>
      <c r="AO44" s="2"/>
      <c r="AP44" s="2"/>
      <c r="AQ44" s="2"/>
      <c r="AR44" s="2"/>
    </row>
    <row r="45" spans="2:44" ht="18.75">
      <c r="B45" s="114" t="s">
        <v>63</v>
      </c>
      <c r="C45" s="115"/>
      <c r="D45" s="116"/>
      <c r="E45" s="80" t="s">
        <v>64</v>
      </c>
      <c r="F45" s="82"/>
      <c r="G45" s="82"/>
      <c r="H45" s="82"/>
      <c r="I45" s="82"/>
      <c r="J45" s="82">
        <v>2.5</v>
      </c>
      <c r="K45" s="82"/>
      <c r="L45" s="82"/>
      <c r="M45" s="82"/>
      <c r="N45" s="82"/>
      <c r="O45" s="82">
        <v>21</v>
      </c>
      <c r="P45" s="82"/>
      <c r="Q45" s="82"/>
      <c r="R45" s="82"/>
      <c r="S45" s="82">
        <v>9</v>
      </c>
      <c r="T45" s="82"/>
      <c r="U45" s="82"/>
      <c r="V45" s="82">
        <v>118</v>
      </c>
      <c r="W45" s="82"/>
      <c r="X45" s="82"/>
      <c r="Y45" s="82"/>
      <c r="Z45" s="82"/>
      <c r="AA45" s="82">
        <v>52.3</v>
      </c>
      <c r="AB45" s="82"/>
      <c r="AC45" s="82"/>
      <c r="AD45" s="82"/>
      <c r="AE45" s="82">
        <v>7.2</v>
      </c>
      <c r="AF45" s="82"/>
      <c r="AG45" s="82"/>
      <c r="AH45" s="82">
        <v>4.3</v>
      </c>
      <c r="AI45" s="82"/>
      <c r="AJ45" s="82"/>
      <c r="AK45" s="82"/>
      <c r="AL45" s="27"/>
      <c r="AM45" s="34"/>
      <c r="AN45" s="6"/>
      <c r="AO45" s="2"/>
      <c r="AP45" s="2"/>
      <c r="AQ45" s="2"/>
      <c r="AR45" s="2"/>
    </row>
    <row r="46" spans="2:44" ht="18.75">
      <c r="B46" s="114" t="s">
        <v>65</v>
      </c>
      <c r="C46" s="115"/>
      <c r="D46" s="116"/>
      <c r="E46" s="80">
        <v>200</v>
      </c>
      <c r="F46" s="82"/>
      <c r="G46" s="82"/>
      <c r="H46" s="82"/>
      <c r="I46" s="82">
        <v>10</v>
      </c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>
        <v>24</v>
      </c>
      <c r="AL46" s="27"/>
      <c r="AM46" s="34"/>
      <c r="AN46" s="6"/>
      <c r="AO46" s="2"/>
      <c r="AP46" s="2"/>
      <c r="AQ46" s="2"/>
      <c r="AR46" s="2"/>
    </row>
    <row r="47" spans="2:44" ht="18.75">
      <c r="B47" s="114" t="s">
        <v>66</v>
      </c>
      <c r="C47" s="115"/>
      <c r="D47" s="116"/>
      <c r="E47" s="80">
        <v>60</v>
      </c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>
        <v>60</v>
      </c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27"/>
      <c r="AM47" s="34"/>
      <c r="AN47" s="6"/>
      <c r="AO47" s="2"/>
      <c r="AP47" s="2"/>
      <c r="AQ47" s="2"/>
      <c r="AR47" s="2"/>
    </row>
    <row r="48" spans="2:44" ht="18.75">
      <c r="B48" s="112" t="s">
        <v>67</v>
      </c>
      <c r="C48" s="113"/>
      <c r="D48" s="113"/>
      <c r="E48" s="80">
        <v>50</v>
      </c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>
        <v>50</v>
      </c>
      <c r="AC48" s="82"/>
      <c r="AD48" s="82"/>
      <c r="AE48" s="82"/>
      <c r="AF48" s="82"/>
      <c r="AG48" s="82"/>
      <c r="AH48" s="82"/>
      <c r="AI48" s="82"/>
      <c r="AJ48" s="82"/>
      <c r="AK48" s="82"/>
      <c r="AL48" s="27"/>
      <c r="AM48" s="34"/>
      <c r="AN48" s="6"/>
      <c r="AO48" s="2"/>
      <c r="AP48" s="2"/>
      <c r="AQ48" s="2"/>
      <c r="AR48" s="2"/>
    </row>
    <row r="49" spans="2:44" ht="18.75" thickBot="1">
      <c r="B49" s="35" t="s">
        <v>9</v>
      </c>
      <c r="C49" s="36">
        <v>1</v>
      </c>
      <c r="D49" s="25" t="s">
        <v>10</v>
      </c>
      <c r="E49" s="25"/>
      <c r="F49" s="26">
        <f aca="true" t="shared" si="7" ref="F49:AK49">SUM(F43:F48)/1000</f>
        <v>0</v>
      </c>
      <c r="G49" s="26">
        <f t="shared" si="7"/>
        <v>0</v>
      </c>
      <c r="H49" s="26">
        <f t="shared" si="7"/>
        <v>0</v>
      </c>
      <c r="I49" s="26">
        <f t="shared" si="7"/>
        <v>0.0125</v>
      </c>
      <c r="J49" s="26">
        <f t="shared" si="7"/>
        <v>0.005</v>
      </c>
      <c r="K49" s="26">
        <f t="shared" si="7"/>
        <v>0</v>
      </c>
      <c r="L49" s="26">
        <f t="shared" si="7"/>
        <v>0</v>
      </c>
      <c r="M49" s="26">
        <f t="shared" si="7"/>
        <v>0.01</v>
      </c>
      <c r="N49" s="26">
        <f t="shared" si="7"/>
        <v>0.0308</v>
      </c>
      <c r="O49" s="26">
        <f t="shared" si="7"/>
        <v>0.033</v>
      </c>
      <c r="P49" s="26">
        <f t="shared" si="7"/>
        <v>0.05</v>
      </c>
      <c r="Q49" s="26">
        <f t="shared" si="7"/>
        <v>0.025</v>
      </c>
      <c r="R49" s="26">
        <f t="shared" si="7"/>
        <v>0.0125</v>
      </c>
      <c r="S49" s="26">
        <f t="shared" si="7"/>
        <v>0.014</v>
      </c>
      <c r="T49" s="26">
        <f t="shared" si="7"/>
        <v>0</v>
      </c>
      <c r="U49" s="26">
        <f t="shared" si="7"/>
        <v>0</v>
      </c>
      <c r="V49" s="26">
        <f t="shared" si="7"/>
        <v>0.118</v>
      </c>
      <c r="W49" s="26">
        <f t="shared" si="7"/>
        <v>0.06</v>
      </c>
      <c r="X49" s="26">
        <f t="shared" si="7"/>
        <v>0</v>
      </c>
      <c r="Y49" s="26">
        <f t="shared" si="7"/>
        <v>0.055</v>
      </c>
      <c r="Z49" s="26">
        <f t="shared" si="7"/>
        <v>0</v>
      </c>
      <c r="AA49" s="26">
        <f t="shared" si="7"/>
        <v>0.0523</v>
      </c>
      <c r="AB49" s="26">
        <f t="shared" si="7"/>
        <v>0.05</v>
      </c>
      <c r="AC49" s="26">
        <f t="shared" si="7"/>
        <v>0</v>
      </c>
      <c r="AD49" s="26">
        <f t="shared" si="7"/>
        <v>0</v>
      </c>
      <c r="AE49" s="26">
        <f t="shared" si="7"/>
        <v>0.0072</v>
      </c>
      <c r="AF49" s="26">
        <f t="shared" si="7"/>
        <v>0.003</v>
      </c>
      <c r="AG49" s="26">
        <f t="shared" si="7"/>
        <v>0</v>
      </c>
      <c r="AH49" s="26">
        <f t="shared" si="7"/>
        <v>0.0043</v>
      </c>
      <c r="AI49" s="26"/>
      <c r="AJ49" s="26"/>
      <c r="AK49" s="26">
        <f t="shared" si="7"/>
        <v>0.024</v>
      </c>
      <c r="AL49" s="27"/>
      <c r="AM49" s="34"/>
      <c r="AN49" s="6"/>
      <c r="AO49" s="2"/>
      <c r="AP49" s="2"/>
      <c r="AQ49" s="2"/>
      <c r="AR49" s="2"/>
    </row>
    <row r="50" spans="2:44" ht="18.75" thickBot="1">
      <c r="B50" s="37" t="s">
        <v>11</v>
      </c>
      <c r="C50" s="38">
        <v>100</v>
      </c>
      <c r="D50" s="28" t="s">
        <v>10</v>
      </c>
      <c r="E50" s="28"/>
      <c r="F50" s="26">
        <f>F49*C50</f>
        <v>0</v>
      </c>
      <c r="G50" s="26">
        <f>G49*C50</f>
        <v>0</v>
      </c>
      <c r="H50" s="26">
        <f>H49*C50</f>
        <v>0</v>
      </c>
      <c r="I50" s="26">
        <f>I49*C50</f>
        <v>1.25</v>
      </c>
      <c r="J50" s="26">
        <f>J49*C50</f>
        <v>0.5</v>
      </c>
      <c r="K50" s="26">
        <f>K49*C50</f>
        <v>0</v>
      </c>
      <c r="L50" s="26">
        <f>L49*C50</f>
        <v>0</v>
      </c>
      <c r="M50" s="26">
        <f>M49*C50</f>
        <v>1</v>
      </c>
      <c r="N50" s="26">
        <f>N49*C50</f>
        <v>3.08</v>
      </c>
      <c r="O50" s="26">
        <f>O49*C50</f>
        <v>3.3000000000000003</v>
      </c>
      <c r="P50" s="26">
        <f>P49*C50</f>
        <v>5</v>
      </c>
      <c r="Q50" s="26">
        <f>Q49*C50</f>
        <v>2.5</v>
      </c>
      <c r="R50" s="26">
        <f>R49*C50</f>
        <v>1.25</v>
      </c>
      <c r="S50" s="26">
        <f>S49*C50</f>
        <v>1.4000000000000001</v>
      </c>
      <c r="T50" s="26">
        <f>T49*C50</f>
        <v>0</v>
      </c>
      <c r="U50" s="26">
        <f>U49*C50</f>
        <v>0</v>
      </c>
      <c r="V50" s="26">
        <f>V49*C50</f>
        <v>11.799999999999999</v>
      </c>
      <c r="W50" s="26">
        <f>W49*C50</f>
        <v>6</v>
      </c>
      <c r="X50" s="26">
        <f>X49*C50</f>
        <v>0</v>
      </c>
      <c r="Y50" s="26">
        <f>Y49*C50</f>
        <v>5.5</v>
      </c>
      <c r="Z50" s="26">
        <f>Z49*C50</f>
        <v>0</v>
      </c>
      <c r="AA50" s="26">
        <f>AA49*C50</f>
        <v>5.2299999999999995</v>
      </c>
      <c r="AB50" s="26">
        <f>AB49*C50</f>
        <v>5</v>
      </c>
      <c r="AC50" s="26">
        <f>AC49*C50</f>
        <v>0</v>
      </c>
      <c r="AD50" s="26">
        <f>AD49*C50</f>
        <v>0</v>
      </c>
      <c r="AE50" s="26">
        <v>18</v>
      </c>
      <c r="AF50" s="26">
        <f>AF49*C50</f>
        <v>0.3</v>
      </c>
      <c r="AG50" s="26">
        <f>AG49*C50</f>
        <v>0</v>
      </c>
      <c r="AH50" s="26">
        <f>AH49*C50</f>
        <v>0.43</v>
      </c>
      <c r="AI50" s="26"/>
      <c r="AJ50" s="26"/>
      <c r="AK50" s="26">
        <f>AK49*C50</f>
        <v>2.4</v>
      </c>
      <c r="AL50" s="27"/>
      <c r="AM50" s="34"/>
      <c r="AN50" s="6"/>
      <c r="AO50" s="2"/>
      <c r="AP50" s="2"/>
      <c r="AQ50" s="2"/>
      <c r="AR50" s="2"/>
    </row>
    <row r="51" spans="2:44" ht="18.75" thickBot="1">
      <c r="B51" s="102" t="s">
        <v>12</v>
      </c>
      <c r="C51" s="103"/>
      <c r="D51" s="104"/>
      <c r="E51" s="36"/>
      <c r="F51" s="29"/>
      <c r="G51" s="29"/>
      <c r="H51" s="29"/>
      <c r="I51" s="29">
        <v>42</v>
      </c>
      <c r="J51" s="29">
        <v>11</v>
      </c>
      <c r="K51" s="29"/>
      <c r="L51" s="29"/>
      <c r="M51" s="29">
        <v>93.2</v>
      </c>
      <c r="N51" s="29">
        <v>10</v>
      </c>
      <c r="O51" s="29">
        <v>15</v>
      </c>
      <c r="P51" s="29">
        <v>11</v>
      </c>
      <c r="Q51" s="29">
        <v>11.5</v>
      </c>
      <c r="R51" s="29">
        <v>15</v>
      </c>
      <c r="S51" s="29">
        <v>83</v>
      </c>
      <c r="T51" s="29"/>
      <c r="U51" s="29"/>
      <c r="V51" s="29">
        <v>230</v>
      </c>
      <c r="W51" s="29">
        <v>25.85</v>
      </c>
      <c r="X51" s="29"/>
      <c r="Y51" s="29">
        <v>75</v>
      </c>
      <c r="Z51" s="29"/>
      <c r="AA51" s="29">
        <v>32</v>
      </c>
      <c r="AB51" s="29">
        <v>110</v>
      </c>
      <c r="AC51" s="29"/>
      <c r="AD51" s="29"/>
      <c r="AE51" s="29">
        <v>5.4</v>
      </c>
      <c r="AF51" s="29">
        <v>124</v>
      </c>
      <c r="AG51" s="29"/>
      <c r="AH51" s="29">
        <v>34.2</v>
      </c>
      <c r="AI51" s="29"/>
      <c r="AJ51" s="29"/>
      <c r="AK51" s="29">
        <v>145.45</v>
      </c>
      <c r="AL51" s="40"/>
      <c r="AM51" s="34"/>
      <c r="AN51" s="6"/>
      <c r="AO51" s="2"/>
      <c r="AP51" s="2"/>
      <c r="AQ51" s="2"/>
      <c r="AR51" s="2"/>
    </row>
    <row r="52" spans="2:44" ht="18.75" thickBot="1">
      <c r="B52" s="105" t="s">
        <v>13</v>
      </c>
      <c r="C52" s="96"/>
      <c r="D52" s="96"/>
      <c r="E52" s="57"/>
      <c r="F52" s="58">
        <f aca="true" t="shared" si="8" ref="F52:AK52">F50*F51</f>
        <v>0</v>
      </c>
      <c r="G52" s="58">
        <f t="shared" si="8"/>
        <v>0</v>
      </c>
      <c r="H52" s="58">
        <f t="shared" si="8"/>
        <v>0</v>
      </c>
      <c r="I52" s="58">
        <f t="shared" si="8"/>
        <v>52.5</v>
      </c>
      <c r="J52" s="58">
        <f t="shared" si="8"/>
        <v>5.5</v>
      </c>
      <c r="K52" s="58">
        <f t="shared" si="8"/>
        <v>0</v>
      </c>
      <c r="L52" s="58">
        <f t="shared" si="8"/>
        <v>0</v>
      </c>
      <c r="M52" s="58">
        <f t="shared" si="8"/>
        <v>93.2</v>
      </c>
      <c r="N52" s="58">
        <f t="shared" si="8"/>
        <v>30.8</v>
      </c>
      <c r="O52" s="58">
        <f t="shared" si="8"/>
        <v>49.50000000000001</v>
      </c>
      <c r="P52" s="58">
        <f t="shared" si="8"/>
        <v>55</v>
      </c>
      <c r="Q52" s="58">
        <f t="shared" si="8"/>
        <v>28.75</v>
      </c>
      <c r="R52" s="58">
        <f t="shared" si="8"/>
        <v>18.75</v>
      </c>
      <c r="S52" s="58">
        <f t="shared" si="8"/>
        <v>116.20000000000002</v>
      </c>
      <c r="T52" s="58">
        <f t="shared" si="8"/>
        <v>0</v>
      </c>
      <c r="U52" s="58">
        <f t="shared" si="8"/>
        <v>0</v>
      </c>
      <c r="V52" s="58">
        <f t="shared" si="8"/>
        <v>2713.9999999999995</v>
      </c>
      <c r="W52" s="58">
        <f t="shared" si="8"/>
        <v>155.10000000000002</v>
      </c>
      <c r="X52" s="58">
        <f t="shared" si="8"/>
        <v>0</v>
      </c>
      <c r="Y52" s="58">
        <f t="shared" si="8"/>
        <v>412.5</v>
      </c>
      <c r="Z52" s="58">
        <f t="shared" si="8"/>
        <v>0</v>
      </c>
      <c r="AA52" s="58">
        <f t="shared" si="8"/>
        <v>167.35999999999999</v>
      </c>
      <c r="AB52" s="58">
        <f t="shared" si="8"/>
        <v>550</v>
      </c>
      <c r="AC52" s="58">
        <f>AC50*AC51</f>
        <v>0</v>
      </c>
      <c r="AD52" s="58">
        <f>AD50*AD51</f>
        <v>0</v>
      </c>
      <c r="AE52" s="58">
        <v>97.2</v>
      </c>
      <c r="AF52" s="58">
        <f t="shared" si="8"/>
        <v>37.199999999999996</v>
      </c>
      <c r="AG52" s="58">
        <f>AG50*AG51</f>
        <v>0</v>
      </c>
      <c r="AH52" s="59">
        <f t="shared" si="8"/>
        <v>14.706000000000001</v>
      </c>
      <c r="AI52" s="89"/>
      <c r="AJ52" s="89"/>
      <c r="AK52" s="60">
        <f t="shared" si="8"/>
        <v>349.08</v>
      </c>
      <c r="AL52" s="43">
        <f>SUM(F52:AK52)</f>
        <v>4947.346</v>
      </c>
      <c r="AM52" s="34">
        <f>AL52/C50</f>
        <v>49.473459999999996</v>
      </c>
      <c r="AN52" s="6"/>
      <c r="AO52" s="2"/>
      <c r="AP52" s="2"/>
      <c r="AQ52" s="2"/>
      <c r="AR52" s="2"/>
    </row>
    <row r="53" spans="2:44" ht="18">
      <c r="B53" s="97" t="s">
        <v>17</v>
      </c>
      <c r="C53" s="98"/>
      <c r="D53" s="98"/>
      <c r="E53" s="61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2"/>
      <c r="AM53" s="34"/>
      <c r="AN53" s="6"/>
      <c r="AO53" s="2"/>
      <c r="AP53" s="2"/>
      <c r="AQ53" s="2"/>
      <c r="AR53" s="2"/>
    </row>
    <row r="54" spans="2:44" ht="18.75">
      <c r="B54" s="114" t="s">
        <v>68</v>
      </c>
      <c r="C54" s="115"/>
      <c r="D54" s="115"/>
      <c r="E54" s="81">
        <v>200</v>
      </c>
      <c r="F54" s="82"/>
      <c r="G54" s="82"/>
      <c r="H54" s="82"/>
      <c r="I54" s="82">
        <v>5.5</v>
      </c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>
        <v>19</v>
      </c>
      <c r="AA54" s="82"/>
      <c r="AB54" s="82"/>
      <c r="AC54" s="82">
        <v>6</v>
      </c>
      <c r="AD54" s="82"/>
      <c r="AE54" s="82"/>
      <c r="AF54" s="82"/>
      <c r="AG54" s="82"/>
      <c r="AH54" s="82"/>
      <c r="AI54" s="82"/>
      <c r="AJ54" s="82"/>
      <c r="AK54" s="82"/>
      <c r="AL54" s="27"/>
      <c r="AM54" s="34"/>
      <c r="AN54" s="6"/>
      <c r="AO54" s="2"/>
      <c r="AP54" s="2"/>
      <c r="AQ54" s="2"/>
      <c r="AR54" s="2"/>
    </row>
    <row r="55" spans="2:44" ht="18.75">
      <c r="B55" s="114" t="s">
        <v>55</v>
      </c>
      <c r="C55" s="115"/>
      <c r="D55" s="115"/>
      <c r="E55" s="81">
        <v>60</v>
      </c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>
        <v>60</v>
      </c>
      <c r="AH55" s="82"/>
      <c r="AI55" s="82"/>
      <c r="AJ55" s="82"/>
      <c r="AK55" s="82"/>
      <c r="AL55" s="27"/>
      <c r="AM55" s="34"/>
      <c r="AN55" s="6"/>
      <c r="AO55" s="2"/>
      <c r="AP55" s="2"/>
      <c r="AQ55" s="2"/>
      <c r="AR55" s="2"/>
    </row>
    <row r="56" spans="2:44" ht="18.75" thickBot="1">
      <c r="B56" s="35" t="s">
        <v>9</v>
      </c>
      <c r="C56" s="36">
        <v>1</v>
      </c>
      <c r="D56" s="25" t="s">
        <v>10</v>
      </c>
      <c r="E56" s="25"/>
      <c r="F56" s="26">
        <f aca="true" t="shared" si="9" ref="F56:AK56">SUM(F54:F55)/1000</f>
        <v>0</v>
      </c>
      <c r="G56" s="26">
        <f t="shared" si="9"/>
        <v>0</v>
      </c>
      <c r="H56" s="26">
        <f t="shared" si="9"/>
        <v>0</v>
      </c>
      <c r="I56" s="26">
        <f t="shared" si="9"/>
        <v>0.0055</v>
      </c>
      <c r="J56" s="26">
        <f t="shared" si="9"/>
        <v>0</v>
      </c>
      <c r="K56" s="26">
        <f t="shared" si="9"/>
        <v>0</v>
      </c>
      <c r="L56" s="26">
        <f t="shared" si="9"/>
        <v>0</v>
      </c>
      <c r="M56" s="26">
        <f t="shared" si="9"/>
        <v>0</v>
      </c>
      <c r="N56" s="26">
        <f t="shared" si="9"/>
        <v>0</v>
      </c>
      <c r="O56" s="26">
        <f t="shared" si="9"/>
        <v>0</v>
      </c>
      <c r="P56" s="26">
        <f t="shared" si="9"/>
        <v>0</v>
      </c>
      <c r="Q56" s="26">
        <f t="shared" si="9"/>
        <v>0</v>
      </c>
      <c r="R56" s="26">
        <f t="shared" si="9"/>
        <v>0</v>
      </c>
      <c r="S56" s="26">
        <f t="shared" si="9"/>
        <v>0</v>
      </c>
      <c r="T56" s="26">
        <f t="shared" si="9"/>
        <v>0</v>
      </c>
      <c r="U56" s="26">
        <f t="shared" si="9"/>
        <v>0</v>
      </c>
      <c r="V56" s="26">
        <f t="shared" si="9"/>
        <v>0</v>
      </c>
      <c r="W56" s="26">
        <f t="shared" si="9"/>
        <v>0</v>
      </c>
      <c r="X56" s="26">
        <f t="shared" si="9"/>
        <v>0</v>
      </c>
      <c r="Y56" s="26">
        <f t="shared" si="9"/>
        <v>0</v>
      </c>
      <c r="Z56" s="26">
        <f t="shared" si="9"/>
        <v>0.019</v>
      </c>
      <c r="AA56" s="26">
        <f t="shared" si="9"/>
        <v>0</v>
      </c>
      <c r="AB56" s="26">
        <f t="shared" si="9"/>
        <v>0</v>
      </c>
      <c r="AC56" s="26">
        <f t="shared" si="9"/>
        <v>0.006</v>
      </c>
      <c r="AD56" s="26">
        <f t="shared" si="9"/>
        <v>0</v>
      </c>
      <c r="AE56" s="26">
        <f t="shared" si="9"/>
        <v>0</v>
      </c>
      <c r="AF56" s="26">
        <f t="shared" si="9"/>
        <v>0</v>
      </c>
      <c r="AG56" s="26">
        <f t="shared" si="9"/>
        <v>0.06</v>
      </c>
      <c r="AH56" s="26">
        <f t="shared" si="9"/>
        <v>0</v>
      </c>
      <c r="AI56" s="26"/>
      <c r="AJ56" s="26"/>
      <c r="AK56" s="26">
        <f t="shared" si="9"/>
        <v>0</v>
      </c>
      <c r="AL56" s="27"/>
      <c r="AM56" s="34"/>
      <c r="AN56" s="6"/>
      <c r="AO56" s="2"/>
      <c r="AP56" s="2"/>
      <c r="AQ56" s="2"/>
      <c r="AR56" s="2"/>
    </row>
    <row r="57" spans="2:44" ht="18.75" thickBot="1">
      <c r="B57" s="37" t="s">
        <v>11</v>
      </c>
      <c r="C57" s="38">
        <v>50</v>
      </c>
      <c r="D57" s="28" t="s">
        <v>10</v>
      </c>
      <c r="E57" s="28"/>
      <c r="F57" s="26">
        <f>F56*C57</f>
        <v>0</v>
      </c>
      <c r="G57" s="26">
        <f>G56*C57</f>
        <v>0</v>
      </c>
      <c r="H57" s="26">
        <f>H56*C57</f>
        <v>0</v>
      </c>
      <c r="I57" s="26">
        <f>I56*C57</f>
        <v>0.27499999999999997</v>
      </c>
      <c r="J57" s="26">
        <f>J56*C57</f>
        <v>0</v>
      </c>
      <c r="K57" s="26">
        <f>K56*C57</f>
        <v>0</v>
      </c>
      <c r="L57" s="26">
        <f>L56*C57</f>
        <v>0</v>
      </c>
      <c r="M57" s="26">
        <f>M56*C57</f>
        <v>0</v>
      </c>
      <c r="N57" s="26">
        <f>N56*C57</f>
        <v>0</v>
      </c>
      <c r="O57" s="26">
        <f>O56*C57</f>
        <v>0</v>
      </c>
      <c r="P57" s="26">
        <f>P56*C57</f>
        <v>0</v>
      </c>
      <c r="Q57" s="26">
        <f>Q56*C57</f>
        <v>0</v>
      </c>
      <c r="R57" s="26">
        <f>R56*C57</f>
        <v>0</v>
      </c>
      <c r="S57" s="26">
        <f>S56*C57</f>
        <v>0</v>
      </c>
      <c r="T57" s="26">
        <f>T56*C57</f>
        <v>0</v>
      </c>
      <c r="U57" s="26">
        <f>U56*C57</f>
        <v>0</v>
      </c>
      <c r="V57" s="26">
        <f>V56*C57</f>
        <v>0</v>
      </c>
      <c r="W57" s="26">
        <f>W56*C57</f>
        <v>0</v>
      </c>
      <c r="X57" s="26">
        <f>X56*C57</f>
        <v>0</v>
      </c>
      <c r="Y57" s="26">
        <f>Y56*C57</f>
        <v>0</v>
      </c>
      <c r="Z57" s="26">
        <f>Z56*C57</f>
        <v>0.95</v>
      </c>
      <c r="AA57" s="26">
        <f>AA56*C57</f>
        <v>0</v>
      </c>
      <c r="AB57" s="26">
        <f>AB56*C57</f>
        <v>0</v>
      </c>
      <c r="AC57" s="26">
        <f>AC56*C57</f>
        <v>0.3</v>
      </c>
      <c r="AD57" s="26">
        <f>AD56*C57</f>
        <v>0</v>
      </c>
      <c r="AE57" s="26">
        <f>AE56*C57</f>
        <v>0</v>
      </c>
      <c r="AF57" s="26">
        <f>AF56*C57</f>
        <v>0</v>
      </c>
      <c r="AG57" s="26">
        <f>AG56*C57</f>
        <v>3</v>
      </c>
      <c r="AH57" s="26">
        <f>AH56*C57</f>
        <v>0</v>
      </c>
      <c r="AI57" s="26"/>
      <c r="AJ57" s="26"/>
      <c r="AK57" s="26">
        <f>AK56*C57</f>
        <v>0</v>
      </c>
      <c r="AL57" s="27"/>
      <c r="AM57" s="34"/>
      <c r="AN57" s="6"/>
      <c r="AO57" s="2"/>
      <c r="AP57" s="2"/>
      <c r="AQ57" s="2"/>
      <c r="AR57" s="2"/>
    </row>
    <row r="58" spans="2:44" ht="18.75" thickBot="1">
      <c r="B58" s="102" t="s">
        <v>12</v>
      </c>
      <c r="C58" s="103"/>
      <c r="D58" s="104"/>
      <c r="E58" s="36"/>
      <c r="F58" s="29"/>
      <c r="G58" s="29"/>
      <c r="H58" s="29"/>
      <c r="I58" s="29">
        <v>42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>
        <v>118.42</v>
      </c>
      <c r="AA58" s="29"/>
      <c r="AB58" s="29"/>
      <c r="AC58" s="29">
        <v>320</v>
      </c>
      <c r="AD58" s="29"/>
      <c r="AE58" s="29"/>
      <c r="AF58" s="29"/>
      <c r="AG58" s="29">
        <v>145</v>
      </c>
      <c r="AH58" s="29"/>
      <c r="AI58" s="29"/>
      <c r="AJ58" s="29"/>
      <c r="AK58" s="29"/>
      <c r="AL58" s="62"/>
      <c r="AM58" s="34"/>
      <c r="AN58" s="6"/>
      <c r="AO58" s="2"/>
      <c r="AP58" s="2"/>
      <c r="AQ58" s="2"/>
      <c r="AR58" s="2"/>
    </row>
    <row r="59" spans="2:44" ht="18.75" thickBot="1">
      <c r="B59" s="101" t="s">
        <v>13</v>
      </c>
      <c r="C59" s="94"/>
      <c r="D59" s="94"/>
      <c r="E59" s="63"/>
      <c r="F59" s="64">
        <f aca="true" t="shared" si="10" ref="F59:AK59">F57*F58</f>
        <v>0</v>
      </c>
      <c r="G59" s="64">
        <f t="shared" si="10"/>
        <v>0</v>
      </c>
      <c r="H59" s="64">
        <f t="shared" si="10"/>
        <v>0</v>
      </c>
      <c r="I59" s="64">
        <f t="shared" si="10"/>
        <v>11.549999999999999</v>
      </c>
      <c r="J59" s="64">
        <f t="shared" si="10"/>
        <v>0</v>
      </c>
      <c r="K59" s="64">
        <f t="shared" si="10"/>
        <v>0</v>
      </c>
      <c r="L59" s="64">
        <f t="shared" si="10"/>
        <v>0</v>
      </c>
      <c r="M59" s="64">
        <f t="shared" si="10"/>
        <v>0</v>
      </c>
      <c r="N59" s="64">
        <f t="shared" si="10"/>
        <v>0</v>
      </c>
      <c r="O59" s="64">
        <f t="shared" si="10"/>
        <v>0</v>
      </c>
      <c r="P59" s="64">
        <f t="shared" si="10"/>
        <v>0</v>
      </c>
      <c r="Q59" s="64">
        <f t="shared" si="10"/>
        <v>0</v>
      </c>
      <c r="R59" s="64">
        <f t="shared" si="10"/>
        <v>0</v>
      </c>
      <c r="S59" s="64">
        <f t="shared" si="10"/>
        <v>0</v>
      </c>
      <c r="T59" s="64">
        <f t="shared" si="10"/>
        <v>0</v>
      </c>
      <c r="U59" s="64">
        <f t="shared" si="10"/>
        <v>0</v>
      </c>
      <c r="V59" s="64">
        <f t="shared" si="10"/>
        <v>0</v>
      </c>
      <c r="W59" s="64">
        <f t="shared" si="10"/>
        <v>0</v>
      </c>
      <c r="X59" s="64">
        <f t="shared" si="10"/>
        <v>0</v>
      </c>
      <c r="Y59" s="64">
        <f t="shared" si="10"/>
        <v>0</v>
      </c>
      <c r="Z59" s="64">
        <f t="shared" si="10"/>
        <v>112.499</v>
      </c>
      <c r="AA59" s="64">
        <f t="shared" si="10"/>
        <v>0</v>
      </c>
      <c r="AB59" s="64">
        <f t="shared" si="10"/>
        <v>0</v>
      </c>
      <c r="AC59" s="64">
        <f t="shared" si="10"/>
        <v>96</v>
      </c>
      <c r="AD59" s="64">
        <f t="shared" si="10"/>
        <v>0</v>
      </c>
      <c r="AE59" s="64">
        <f t="shared" si="10"/>
        <v>0</v>
      </c>
      <c r="AF59" s="64">
        <f t="shared" si="10"/>
        <v>0</v>
      </c>
      <c r="AG59" s="64">
        <f t="shared" si="10"/>
        <v>435</v>
      </c>
      <c r="AH59" s="65">
        <f t="shared" si="10"/>
        <v>0</v>
      </c>
      <c r="AI59" s="90"/>
      <c r="AJ59" s="90"/>
      <c r="AK59" s="66">
        <f t="shared" si="10"/>
        <v>0</v>
      </c>
      <c r="AL59" s="43">
        <f>SUM(F59:AK59)</f>
        <v>655.049</v>
      </c>
      <c r="AM59" s="34">
        <f>AL59/C57</f>
        <v>13.10098</v>
      </c>
      <c r="AN59" s="6"/>
      <c r="AO59" s="2"/>
      <c r="AP59" s="2"/>
      <c r="AQ59" s="2"/>
      <c r="AR59" s="2"/>
    </row>
    <row r="60" spans="2:44" ht="18">
      <c r="B60" s="99" t="s">
        <v>18</v>
      </c>
      <c r="C60" s="100"/>
      <c r="D60" s="10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2"/>
      <c r="AM60" s="34"/>
      <c r="AN60" s="6"/>
      <c r="AO60" s="2"/>
      <c r="AP60" s="2"/>
      <c r="AQ60" s="2"/>
      <c r="AR60" s="2"/>
    </row>
    <row r="61" spans="2:44" ht="18.75">
      <c r="B61" s="112" t="s">
        <v>61</v>
      </c>
      <c r="C61" s="113"/>
      <c r="D61" s="113"/>
      <c r="E61" s="80" t="s">
        <v>62</v>
      </c>
      <c r="F61" s="82"/>
      <c r="G61" s="82"/>
      <c r="H61" s="82"/>
      <c r="I61" s="82">
        <v>2.5</v>
      </c>
      <c r="J61" s="82">
        <v>2.5</v>
      </c>
      <c r="K61" s="82"/>
      <c r="L61" s="82"/>
      <c r="M61" s="82">
        <v>10</v>
      </c>
      <c r="N61" s="82">
        <v>30.8</v>
      </c>
      <c r="O61" s="82">
        <v>12</v>
      </c>
      <c r="P61" s="82">
        <v>50</v>
      </c>
      <c r="Q61" s="82">
        <v>25</v>
      </c>
      <c r="R61" s="82">
        <v>12.5</v>
      </c>
      <c r="S61" s="82">
        <v>5</v>
      </c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>
        <v>3</v>
      </c>
      <c r="AG61" s="82"/>
      <c r="AH61" s="82"/>
      <c r="AI61" s="82"/>
      <c r="AJ61" s="82"/>
      <c r="AK61" s="82"/>
      <c r="AL61" s="27"/>
      <c r="AM61" s="34"/>
      <c r="AN61" s="6"/>
      <c r="AO61" s="2"/>
      <c r="AP61" s="2"/>
      <c r="AQ61" s="2"/>
      <c r="AR61" s="2"/>
    </row>
    <row r="62" spans="2:44" ht="18.75">
      <c r="B62" s="114" t="s">
        <v>75</v>
      </c>
      <c r="C62" s="115"/>
      <c r="D62" s="116"/>
      <c r="E62" s="80">
        <v>50</v>
      </c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>
        <v>55</v>
      </c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27"/>
      <c r="AM62" s="34"/>
      <c r="AN62" s="6"/>
      <c r="AO62" s="2"/>
      <c r="AP62" s="2"/>
      <c r="AQ62" s="2"/>
      <c r="AR62" s="2"/>
    </row>
    <row r="63" spans="2:44" ht="18.75">
      <c r="B63" s="114" t="s">
        <v>63</v>
      </c>
      <c r="C63" s="115"/>
      <c r="D63" s="116"/>
      <c r="E63" s="80" t="s">
        <v>64</v>
      </c>
      <c r="F63" s="82"/>
      <c r="G63" s="82"/>
      <c r="H63" s="82"/>
      <c r="I63" s="82"/>
      <c r="J63" s="82">
        <v>2.5</v>
      </c>
      <c r="K63" s="82"/>
      <c r="L63" s="82"/>
      <c r="M63" s="82"/>
      <c r="N63" s="82"/>
      <c r="O63" s="82">
        <v>21</v>
      </c>
      <c r="P63" s="82"/>
      <c r="Q63" s="82"/>
      <c r="R63" s="82"/>
      <c r="S63" s="82">
        <v>9</v>
      </c>
      <c r="T63" s="82"/>
      <c r="U63" s="82"/>
      <c r="V63" s="82">
        <v>118</v>
      </c>
      <c r="W63" s="82"/>
      <c r="X63" s="82"/>
      <c r="Y63" s="82"/>
      <c r="Z63" s="82"/>
      <c r="AA63" s="82">
        <v>52.3</v>
      </c>
      <c r="AB63" s="82"/>
      <c r="AC63" s="82"/>
      <c r="AD63" s="82"/>
      <c r="AE63" s="82">
        <v>7.2</v>
      </c>
      <c r="AF63" s="82"/>
      <c r="AG63" s="82"/>
      <c r="AH63" s="82">
        <v>4.3</v>
      </c>
      <c r="AI63" s="82"/>
      <c r="AJ63" s="82"/>
      <c r="AK63" s="82"/>
      <c r="AL63" s="27"/>
      <c r="AM63" s="34"/>
      <c r="AN63" s="6"/>
      <c r="AO63" s="2"/>
      <c r="AP63" s="2"/>
      <c r="AQ63" s="2"/>
      <c r="AR63" s="2"/>
    </row>
    <row r="64" spans="2:44" ht="18.75">
      <c r="B64" s="114" t="s">
        <v>65</v>
      </c>
      <c r="C64" s="115"/>
      <c r="D64" s="116"/>
      <c r="E64" s="80">
        <v>200</v>
      </c>
      <c r="F64" s="82"/>
      <c r="G64" s="82"/>
      <c r="H64" s="82"/>
      <c r="I64" s="82">
        <v>10</v>
      </c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>
        <v>24</v>
      </c>
      <c r="AL64" s="27"/>
      <c r="AM64" s="34"/>
      <c r="AN64" s="6"/>
      <c r="AO64" s="2"/>
      <c r="AP64" s="2"/>
      <c r="AQ64" s="2"/>
      <c r="AR64" s="2"/>
    </row>
    <row r="65" spans="2:44" ht="18.75">
      <c r="B65" s="114" t="s">
        <v>66</v>
      </c>
      <c r="C65" s="115"/>
      <c r="D65" s="116"/>
      <c r="E65" s="80">
        <v>60</v>
      </c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>
        <v>60</v>
      </c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27"/>
      <c r="AM65" s="34"/>
      <c r="AN65" s="6"/>
      <c r="AO65" s="2"/>
      <c r="AP65" s="2"/>
      <c r="AQ65" s="2"/>
      <c r="AR65" s="2"/>
    </row>
    <row r="66" spans="2:44" ht="18.75">
      <c r="B66" s="112" t="s">
        <v>67</v>
      </c>
      <c r="C66" s="113"/>
      <c r="D66" s="113"/>
      <c r="E66" s="80">
        <v>50</v>
      </c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>
        <v>50</v>
      </c>
      <c r="AC66" s="82"/>
      <c r="AD66" s="82"/>
      <c r="AE66" s="82"/>
      <c r="AF66" s="82"/>
      <c r="AG66" s="82"/>
      <c r="AH66" s="82"/>
      <c r="AI66" s="82"/>
      <c r="AJ66" s="82"/>
      <c r="AK66" s="82"/>
      <c r="AL66" s="27"/>
      <c r="AM66" s="34"/>
      <c r="AN66" s="6"/>
      <c r="AO66" s="2"/>
      <c r="AP66" s="2"/>
      <c r="AQ66" s="2"/>
      <c r="AR66" s="2"/>
    </row>
    <row r="67" spans="2:44" ht="18">
      <c r="B67" s="109" t="s">
        <v>72</v>
      </c>
      <c r="C67" s="110"/>
      <c r="D67" s="111"/>
      <c r="E67" s="25" t="s">
        <v>73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>
        <v>1</v>
      </c>
      <c r="AJ67" s="26"/>
      <c r="AK67" s="26"/>
      <c r="AL67" s="27"/>
      <c r="AM67" s="34"/>
      <c r="AN67" s="6"/>
      <c r="AO67" s="2"/>
      <c r="AP67" s="2"/>
      <c r="AQ67" s="2"/>
      <c r="AR67" s="2"/>
    </row>
    <row r="68" spans="2:44" ht="18">
      <c r="B68" s="126" t="s">
        <v>71</v>
      </c>
      <c r="C68" s="128"/>
      <c r="D68" s="128"/>
      <c r="E68" s="25" t="s">
        <v>74</v>
      </c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>
        <v>1</v>
      </c>
      <c r="AK68" s="26"/>
      <c r="AL68" s="27"/>
      <c r="AM68" s="34"/>
      <c r="AN68" s="6"/>
      <c r="AO68" s="2"/>
      <c r="AP68" s="2"/>
      <c r="AQ68" s="2"/>
      <c r="AR68" s="2"/>
    </row>
    <row r="69" spans="2:44" ht="18.75" thickBot="1">
      <c r="B69" s="35" t="s">
        <v>9</v>
      </c>
      <c r="C69" s="36">
        <v>1</v>
      </c>
      <c r="D69" s="25" t="s">
        <v>10</v>
      </c>
      <c r="E69" s="25"/>
      <c r="F69" s="26">
        <f aca="true" t="shared" si="11" ref="F69:AK69">SUM(F61:F68)/1000</f>
        <v>0</v>
      </c>
      <c r="G69" s="26">
        <f t="shared" si="11"/>
        <v>0</v>
      </c>
      <c r="H69" s="26">
        <f t="shared" si="11"/>
        <v>0</v>
      </c>
      <c r="I69" s="26">
        <f t="shared" si="11"/>
        <v>0.0125</v>
      </c>
      <c r="J69" s="26">
        <f t="shared" si="11"/>
        <v>0.005</v>
      </c>
      <c r="K69" s="26">
        <f t="shared" si="11"/>
        <v>0</v>
      </c>
      <c r="L69" s="26">
        <f t="shared" si="11"/>
        <v>0</v>
      </c>
      <c r="M69" s="26">
        <f t="shared" si="11"/>
        <v>0.01</v>
      </c>
      <c r="N69" s="26">
        <f t="shared" si="11"/>
        <v>0.0308</v>
      </c>
      <c r="O69" s="26">
        <f t="shared" si="11"/>
        <v>0.033</v>
      </c>
      <c r="P69" s="26">
        <f t="shared" si="11"/>
        <v>0.05</v>
      </c>
      <c r="Q69" s="26">
        <f t="shared" si="11"/>
        <v>0.025</v>
      </c>
      <c r="R69" s="26">
        <f t="shared" si="11"/>
        <v>0.0125</v>
      </c>
      <c r="S69" s="26">
        <f t="shared" si="11"/>
        <v>0.014</v>
      </c>
      <c r="T69" s="26">
        <f t="shared" si="11"/>
        <v>0</v>
      </c>
      <c r="U69" s="26">
        <f t="shared" si="11"/>
        <v>0</v>
      </c>
      <c r="V69" s="26">
        <f t="shared" si="11"/>
        <v>0.118</v>
      </c>
      <c r="W69" s="26">
        <f t="shared" si="11"/>
        <v>0.06</v>
      </c>
      <c r="X69" s="26">
        <f t="shared" si="11"/>
        <v>0</v>
      </c>
      <c r="Y69" s="26">
        <f t="shared" si="11"/>
        <v>0.055</v>
      </c>
      <c r="Z69" s="26">
        <f t="shared" si="11"/>
        <v>0</v>
      </c>
      <c r="AA69" s="26">
        <f t="shared" si="11"/>
        <v>0.0523</v>
      </c>
      <c r="AB69" s="26">
        <f t="shared" si="11"/>
        <v>0.05</v>
      </c>
      <c r="AC69" s="26">
        <f t="shared" si="11"/>
        <v>0</v>
      </c>
      <c r="AD69" s="26">
        <f t="shared" si="11"/>
        <v>0</v>
      </c>
      <c r="AE69" s="26">
        <f t="shared" si="11"/>
        <v>0.0072</v>
      </c>
      <c r="AF69" s="26">
        <f t="shared" si="11"/>
        <v>0.003</v>
      </c>
      <c r="AG69" s="26">
        <f t="shared" si="11"/>
        <v>0</v>
      </c>
      <c r="AH69" s="26">
        <f t="shared" si="11"/>
        <v>0.0043</v>
      </c>
      <c r="AI69" s="26">
        <f>SUM(AI61:AI68)</f>
        <v>1</v>
      </c>
      <c r="AJ69" s="26">
        <f>SUM(AJ61:AJ68)</f>
        <v>1</v>
      </c>
      <c r="AK69" s="26">
        <f t="shared" si="11"/>
        <v>0.024</v>
      </c>
      <c r="AL69" s="27"/>
      <c r="AM69" s="34"/>
      <c r="AN69" s="6"/>
      <c r="AO69" s="2"/>
      <c r="AP69" s="2"/>
      <c r="AQ69" s="2"/>
      <c r="AR69" s="2"/>
    </row>
    <row r="70" spans="2:44" ht="18.75" thickBot="1">
      <c r="B70" s="37" t="s">
        <v>11</v>
      </c>
      <c r="C70" s="38">
        <v>100</v>
      </c>
      <c r="D70" s="28" t="s">
        <v>10</v>
      </c>
      <c r="E70" s="28"/>
      <c r="F70" s="26">
        <f>F69*C70</f>
        <v>0</v>
      </c>
      <c r="G70" s="26">
        <f>G69*C70</f>
        <v>0</v>
      </c>
      <c r="H70" s="26">
        <f>H69*C70</f>
        <v>0</v>
      </c>
      <c r="I70" s="26">
        <f>I69*C70</f>
        <v>1.25</v>
      </c>
      <c r="J70" s="26">
        <f>J69*C70</f>
        <v>0.5</v>
      </c>
      <c r="K70" s="26">
        <f>K69*C70</f>
        <v>0</v>
      </c>
      <c r="L70" s="26">
        <f>L69*C70</f>
        <v>0</v>
      </c>
      <c r="M70" s="26">
        <f>M69*C70</f>
        <v>1</v>
      </c>
      <c r="N70" s="26">
        <f>N69*C70</f>
        <v>3.08</v>
      </c>
      <c r="O70" s="26">
        <f>O69*C70</f>
        <v>3.3000000000000003</v>
      </c>
      <c r="P70" s="26">
        <f>P69*C70</f>
        <v>5</v>
      </c>
      <c r="Q70" s="26">
        <f>Q69*C70</f>
        <v>2.5</v>
      </c>
      <c r="R70" s="26">
        <f>R69*C70</f>
        <v>1.25</v>
      </c>
      <c r="S70" s="26">
        <f>S69*C70</f>
        <v>1.4000000000000001</v>
      </c>
      <c r="T70" s="26">
        <f>T69*C70</f>
        <v>0</v>
      </c>
      <c r="U70" s="26">
        <f>U69*C70</f>
        <v>0</v>
      </c>
      <c r="V70" s="26">
        <f>V69*C70</f>
        <v>11.799999999999999</v>
      </c>
      <c r="W70" s="26">
        <f>W69*C70</f>
        <v>6</v>
      </c>
      <c r="X70" s="26">
        <f>X69*C70</f>
        <v>0</v>
      </c>
      <c r="Y70" s="26">
        <f>Y69*C70</f>
        <v>5.5</v>
      </c>
      <c r="Z70" s="26">
        <f>Z69*C70</f>
        <v>0</v>
      </c>
      <c r="AA70" s="26">
        <f>AA69*C70</f>
        <v>5.2299999999999995</v>
      </c>
      <c r="AB70" s="26">
        <f>AB69*C70</f>
        <v>5</v>
      </c>
      <c r="AC70" s="26">
        <f>AC69*C70</f>
        <v>0</v>
      </c>
      <c r="AD70" s="26">
        <f>AD69*C70</f>
        <v>0</v>
      </c>
      <c r="AE70" s="26">
        <v>18</v>
      </c>
      <c r="AF70" s="26">
        <f>AF69*C70</f>
        <v>0.3</v>
      </c>
      <c r="AG70" s="26">
        <f>AG69*C70</f>
        <v>0</v>
      </c>
      <c r="AH70" s="26">
        <f>AH69*C70</f>
        <v>0.43</v>
      </c>
      <c r="AI70" s="26">
        <f>AI69*C70</f>
        <v>100</v>
      </c>
      <c r="AJ70" s="26">
        <f>AJ69*C70</f>
        <v>100</v>
      </c>
      <c r="AK70" s="26">
        <f>AK69*C70</f>
        <v>2.4</v>
      </c>
      <c r="AL70" s="27"/>
      <c r="AM70" s="34"/>
      <c r="AN70" s="6"/>
      <c r="AO70" s="2"/>
      <c r="AP70" s="2"/>
      <c r="AQ70" s="2"/>
      <c r="AR70" s="2"/>
    </row>
    <row r="71" spans="2:44" ht="18.75" thickBot="1">
      <c r="B71" s="126" t="s">
        <v>12</v>
      </c>
      <c r="C71" s="127"/>
      <c r="D71" s="128"/>
      <c r="E71" s="25"/>
      <c r="F71" s="26"/>
      <c r="G71" s="26"/>
      <c r="H71" s="26"/>
      <c r="I71" s="26">
        <v>42</v>
      </c>
      <c r="J71" s="26">
        <v>11</v>
      </c>
      <c r="K71" s="26"/>
      <c r="L71" s="26"/>
      <c r="M71" s="26">
        <v>93.2</v>
      </c>
      <c r="N71" s="26">
        <v>10</v>
      </c>
      <c r="O71" s="26">
        <v>15</v>
      </c>
      <c r="P71" s="26">
        <v>11</v>
      </c>
      <c r="Q71" s="26">
        <v>11.5</v>
      </c>
      <c r="R71" s="29">
        <v>15</v>
      </c>
      <c r="S71" s="29">
        <v>83</v>
      </c>
      <c r="T71" s="29"/>
      <c r="U71" s="29"/>
      <c r="V71" s="29">
        <v>230</v>
      </c>
      <c r="W71" s="29">
        <v>25.85</v>
      </c>
      <c r="X71" s="29"/>
      <c r="Y71" s="29">
        <v>75</v>
      </c>
      <c r="Z71" s="29"/>
      <c r="AA71" s="29">
        <v>32</v>
      </c>
      <c r="AB71" s="29">
        <v>110</v>
      </c>
      <c r="AC71" s="29"/>
      <c r="AD71" s="29"/>
      <c r="AE71" s="29">
        <v>5.4</v>
      </c>
      <c r="AF71" s="29">
        <v>124</v>
      </c>
      <c r="AG71" s="29"/>
      <c r="AH71" s="29">
        <v>34.2</v>
      </c>
      <c r="AI71" s="29">
        <v>11</v>
      </c>
      <c r="AJ71" s="29">
        <v>14</v>
      </c>
      <c r="AK71" s="29">
        <v>145.45</v>
      </c>
      <c r="AL71" s="40"/>
      <c r="AM71" s="34"/>
      <c r="AN71" s="6"/>
      <c r="AO71" s="2"/>
      <c r="AP71" s="2"/>
      <c r="AQ71" s="2"/>
      <c r="AR71" s="2"/>
    </row>
    <row r="72" spans="2:44" ht="18.75" thickBot="1">
      <c r="B72" s="129" t="s">
        <v>13</v>
      </c>
      <c r="C72" s="130"/>
      <c r="D72" s="130"/>
      <c r="E72" s="41"/>
      <c r="F72" s="53">
        <f aca="true" t="shared" si="12" ref="F72:AK72">F70*F71</f>
        <v>0</v>
      </c>
      <c r="G72" s="53">
        <f t="shared" si="12"/>
        <v>0</v>
      </c>
      <c r="H72" s="53">
        <f t="shared" si="12"/>
        <v>0</v>
      </c>
      <c r="I72" s="53">
        <f t="shared" si="12"/>
        <v>52.5</v>
      </c>
      <c r="J72" s="53">
        <f t="shared" si="12"/>
        <v>5.5</v>
      </c>
      <c r="K72" s="53">
        <f t="shared" si="12"/>
        <v>0</v>
      </c>
      <c r="L72" s="53">
        <f t="shared" si="12"/>
        <v>0</v>
      </c>
      <c r="M72" s="53">
        <f t="shared" si="12"/>
        <v>93.2</v>
      </c>
      <c r="N72" s="53">
        <f t="shared" si="12"/>
        <v>30.8</v>
      </c>
      <c r="O72" s="53">
        <f t="shared" si="12"/>
        <v>49.50000000000001</v>
      </c>
      <c r="P72" s="53">
        <f t="shared" si="12"/>
        <v>55</v>
      </c>
      <c r="Q72" s="53">
        <f t="shared" si="12"/>
        <v>28.75</v>
      </c>
      <c r="R72" s="53">
        <f t="shared" si="12"/>
        <v>18.75</v>
      </c>
      <c r="S72" s="53">
        <f t="shared" si="12"/>
        <v>116.20000000000002</v>
      </c>
      <c r="T72" s="53">
        <f t="shared" si="12"/>
        <v>0</v>
      </c>
      <c r="U72" s="53">
        <f t="shared" si="12"/>
        <v>0</v>
      </c>
      <c r="V72" s="53">
        <f t="shared" si="12"/>
        <v>2713.9999999999995</v>
      </c>
      <c r="W72" s="53">
        <f t="shared" si="12"/>
        <v>155.10000000000002</v>
      </c>
      <c r="X72" s="53">
        <f t="shared" si="12"/>
        <v>0</v>
      </c>
      <c r="Y72" s="53">
        <f t="shared" si="12"/>
        <v>412.5</v>
      </c>
      <c r="Z72" s="53">
        <f t="shared" si="12"/>
        <v>0</v>
      </c>
      <c r="AA72" s="53">
        <f t="shared" si="12"/>
        <v>167.35999999999999</v>
      </c>
      <c r="AB72" s="53">
        <f t="shared" si="12"/>
        <v>550</v>
      </c>
      <c r="AC72" s="53">
        <f t="shared" si="12"/>
        <v>0</v>
      </c>
      <c r="AD72" s="53">
        <f t="shared" si="12"/>
        <v>0</v>
      </c>
      <c r="AE72" s="53">
        <v>97.2</v>
      </c>
      <c r="AF72" s="53">
        <f t="shared" si="12"/>
        <v>37.199999999999996</v>
      </c>
      <c r="AG72" s="53">
        <f t="shared" si="12"/>
        <v>0</v>
      </c>
      <c r="AH72" s="53">
        <f t="shared" si="12"/>
        <v>14.706000000000001</v>
      </c>
      <c r="AI72" s="53">
        <f t="shared" si="12"/>
        <v>1100</v>
      </c>
      <c r="AJ72" s="53">
        <f t="shared" si="12"/>
        <v>1400</v>
      </c>
      <c r="AK72" s="53">
        <f t="shared" si="12"/>
        <v>349.08</v>
      </c>
      <c r="AL72" s="43">
        <f>SUM(F72:AK72)</f>
        <v>7447.346</v>
      </c>
      <c r="AM72" s="34">
        <f>AL72/C70</f>
        <v>74.47345999999999</v>
      </c>
      <c r="AN72" s="6"/>
      <c r="AO72" s="2"/>
      <c r="AP72" s="2"/>
      <c r="AQ72" s="2"/>
      <c r="AR72" s="2"/>
    </row>
    <row r="73" spans="2:44" ht="18">
      <c r="B73" s="131" t="s">
        <v>19</v>
      </c>
      <c r="C73" s="127"/>
      <c r="D73" s="127"/>
      <c r="E73" s="39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6"/>
      <c r="AM73" s="34"/>
      <c r="AN73" s="6"/>
      <c r="AO73" s="2"/>
      <c r="AP73" s="2"/>
      <c r="AQ73" s="2"/>
      <c r="AR73" s="2"/>
    </row>
    <row r="74" spans="2:44" ht="18">
      <c r="B74" s="109"/>
      <c r="C74" s="110"/>
      <c r="D74" s="111"/>
      <c r="E74" s="28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7"/>
      <c r="AM74" s="34"/>
      <c r="AN74" s="6"/>
      <c r="AO74" s="2"/>
      <c r="AP74" s="2"/>
      <c r="AQ74" s="2"/>
      <c r="AR74" s="2"/>
    </row>
    <row r="75" spans="2:44" ht="18.75" thickBot="1">
      <c r="B75" s="35" t="s">
        <v>9</v>
      </c>
      <c r="C75" s="36">
        <v>1</v>
      </c>
      <c r="D75" s="25" t="s">
        <v>10</v>
      </c>
      <c r="E75" s="25"/>
      <c r="F75" s="26">
        <f aca="true" t="shared" si="13" ref="F75:AK75">SUM(F74:F74)/1000</f>
        <v>0</v>
      </c>
      <c r="G75" s="26">
        <f t="shared" si="13"/>
        <v>0</v>
      </c>
      <c r="H75" s="26">
        <f t="shared" si="13"/>
        <v>0</v>
      </c>
      <c r="I75" s="26">
        <f t="shared" si="13"/>
        <v>0</v>
      </c>
      <c r="J75" s="26">
        <f t="shared" si="13"/>
        <v>0</v>
      </c>
      <c r="K75" s="26">
        <f t="shared" si="13"/>
        <v>0</v>
      </c>
      <c r="L75" s="26">
        <f t="shared" si="13"/>
        <v>0</v>
      </c>
      <c r="M75" s="26">
        <f t="shared" si="13"/>
        <v>0</v>
      </c>
      <c r="N75" s="26">
        <f t="shared" si="13"/>
        <v>0</v>
      </c>
      <c r="O75" s="26">
        <f t="shared" si="13"/>
        <v>0</v>
      </c>
      <c r="P75" s="26">
        <f t="shared" si="13"/>
        <v>0</v>
      </c>
      <c r="Q75" s="26">
        <f t="shared" si="13"/>
        <v>0</v>
      </c>
      <c r="R75" s="26">
        <f t="shared" si="13"/>
        <v>0</v>
      </c>
      <c r="S75" s="26">
        <f t="shared" si="13"/>
        <v>0</v>
      </c>
      <c r="T75" s="26">
        <f t="shared" si="13"/>
        <v>0</v>
      </c>
      <c r="U75" s="26">
        <f t="shared" si="13"/>
        <v>0</v>
      </c>
      <c r="V75" s="26">
        <f t="shared" si="13"/>
        <v>0</v>
      </c>
      <c r="W75" s="26">
        <f t="shared" si="13"/>
        <v>0</v>
      </c>
      <c r="X75" s="26">
        <f t="shared" si="13"/>
        <v>0</v>
      </c>
      <c r="Y75" s="26">
        <f t="shared" si="13"/>
        <v>0</v>
      </c>
      <c r="Z75" s="26">
        <f t="shared" si="13"/>
        <v>0</v>
      </c>
      <c r="AA75" s="26">
        <f t="shared" si="13"/>
        <v>0</v>
      </c>
      <c r="AB75" s="26">
        <f t="shared" si="13"/>
        <v>0</v>
      </c>
      <c r="AC75" s="26">
        <f t="shared" si="13"/>
        <v>0</v>
      </c>
      <c r="AD75" s="26">
        <f t="shared" si="13"/>
        <v>0</v>
      </c>
      <c r="AE75" s="26">
        <f t="shared" si="13"/>
        <v>0</v>
      </c>
      <c r="AF75" s="26">
        <f t="shared" si="13"/>
        <v>0</v>
      </c>
      <c r="AG75" s="26">
        <f t="shared" si="13"/>
        <v>0</v>
      </c>
      <c r="AH75" s="26">
        <f t="shared" si="13"/>
        <v>0</v>
      </c>
      <c r="AI75" s="26"/>
      <c r="AJ75" s="26"/>
      <c r="AK75" s="26">
        <f t="shared" si="13"/>
        <v>0</v>
      </c>
      <c r="AL75" s="27"/>
      <c r="AM75" s="34"/>
      <c r="AN75" s="6"/>
      <c r="AO75" s="2"/>
      <c r="AP75" s="2"/>
      <c r="AQ75" s="2"/>
      <c r="AR75" s="2"/>
    </row>
    <row r="76" spans="2:44" ht="18.75" thickBot="1">
      <c r="B76" s="37" t="s">
        <v>11</v>
      </c>
      <c r="C76" s="38"/>
      <c r="D76" s="28" t="s">
        <v>10</v>
      </c>
      <c r="E76" s="28"/>
      <c r="F76" s="26">
        <f>F75*C76</f>
        <v>0</v>
      </c>
      <c r="G76" s="26">
        <f>G75*C76</f>
        <v>0</v>
      </c>
      <c r="H76" s="26">
        <f>H75*C76</f>
        <v>0</v>
      </c>
      <c r="I76" s="26">
        <f>I75*C76</f>
        <v>0</v>
      </c>
      <c r="J76" s="26">
        <f>J75*C76</f>
        <v>0</v>
      </c>
      <c r="K76" s="26">
        <f>K75*C76</f>
        <v>0</v>
      </c>
      <c r="L76" s="26">
        <f>L75*C76</f>
        <v>0</v>
      </c>
      <c r="M76" s="26">
        <f>M75*C76</f>
        <v>0</v>
      </c>
      <c r="N76" s="26">
        <f>N75*C76</f>
        <v>0</v>
      </c>
      <c r="O76" s="26">
        <f>O75*C76</f>
        <v>0</v>
      </c>
      <c r="P76" s="26">
        <f>P75*C76</f>
        <v>0</v>
      </c>
      <c r="Q76" s="26">
        <f>Q75*C76</f>
        <v>0</v>
      </c>
      <c r="R76" s="26">
        <f>R75*C76</f>
        <v>0</v>
      </c>
      <c r="S76" s="26">
        <f>S75*C76</f>
        <v>0</v>
      </c>
      <c r="T76" s="26">
        <f>T75*C76</f>
        <v>0</v>
      </c>
      <c r="U76" s="26">
        <f>U75*C76</f>
        <v>0</v>
      </c>
      <c r="V76" s="26">
        <f>V75*C76</f>
        <v>0</v>
      </c>
      <c r="W76" s="26">
        <f>W75*C76</f>
        <v>0</v>
      </c>
      <c r="X76" s="26">
        <f>X75*C76</f>
        <v>0</v>
      </c>
      <c r="Y76" s="26">
        <f>Y75*C76</f>
        <v>0</v>
      </c>
      <c r="Z76" s="26">
        <f>Z75*C76</f>
        <v>0</v>
      </c>
      <c r="AA76" s="26">
        <f>AA75*C76</f>
        <v>0</v>
      </c>
      <c r="AB76" s="26">
        <f>AB75*C76</f>
        <v>0</v>
      </c>
      <c r="AC76" s="26">
        <f>AC75*C76</f>
        <v>0</v>
      </c>
      <c r="AD76" s="26">
        <f>AD75*C76</f>
        <v>0</v>
      </c>
      <c r="AE76" s="26">
        <f>AE75*C76</f>
        <v>0</v>
      </c>
      <c r="AF76" s="26">
        <f>AF75*C76</f>
        <v>0</v>
      </c>
      <c r="AG76" s="26">
        <f>AG75*C76</f>
        <v>0</v>
      </c>
      <c r="AH76" s="26">
        <f>AH75*C76</f>
        <v>0</v>
      </c>
      <c r="AI76" s="26"/>
      <c r="AJ76" s="26"/>
      <c r="AK76" s="26">
        <f>AK75*C76</f>
        <v>0</v>
      </c>
      <c r="AL76" s="27"/>
      <c r="AM76" s="34"/>
      <c r="AN76" s="6"/>
      <c r="AO76" s="2"/>
      <c r="AP76" s="2"/>
      <c r="AQ76" s="2"/>
      <c r="AR76" s="2"/>
    </row>
    <row r="77" spans="2:44" ht="18.75" thickBot="1">
      <c r="B77" s="126" t="s">
        <v>12</v>
      </c>
      <c r="C77" s="127"/>
      <c r="D77" s="128"/>
      <c r="E77" s="25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40"/>
      <c r="AM77" s="34"/>
      <c r="AN77" s="6"/>
      <c r="AO77" s="2"/>
      <c r="AP77" s="2"/>
      <c r="AQ77" s="2"/>
      <c r="AR77" s="2"/>
    </row>
    <row r="78" spans="2:44" ht="18.75" thickBot="1">
      <c r="B78" s="132" t="s">
        <v>13</v>
      </c>
      <c r="C78" s="133"/>
      <c r="D78" s="133"/>
      <c r="E78" s="49"/>
      <c r="F78" s="42">
        <f aca="true" t="shared" si="14" ref="F78:AK78">F76*F77</f>
        <v>0</v>
      </c>
      <c r="G78" s="42">
        <f t="shared" si="14"/>
        <v>0</v>
      </c>
      <c r="H78" s="42">
        <f t="shared" si="14"/>
        <v>0</v>
      </c>
      <c r="I78" s="42">
        <f t="shared" si="14"/>
        <v>0</v>
      </c>
      <c r="J78" s="42">
        <f t="shared" si="14"/>
        <v>0</v>
      </c>
      <c r="K78" s="42">
        <f t="shared" si="14"/>
        <v>0</v>
      </c>
      <c r="L78" s="42">
        <f t="shared" si="14"/>
        <v>0</v>
      </c>
      <c r="M78" s="42">
        <f t="shared" si="14"/>
        <v>0</v>
      </c>
      <c r="N78" s="42">
        <f t="shared" si="14"/>
        <v>0</v>
      </c>
      <c r="O78" s="42">
        <f t="shared" si="14"/>
        <v>0</v>
      </c>
      <c r="P78" s="42">
        <f t="shared" si="14"/>
        <v>0</v>
      </c>
      <c r="Q78" s="42">
        <f t="shared" si="14"/>
        <v>0</v>
      </c>
      <c r="R78" s="62">
        <f t="shared" si="14"/>
        <v>0</v>
      </c>
      <c r="S78" s="62">
        <f t="shared" si="14"/>
        <v>0</v>
      </c>
      <c r="T78" s="62">
        <f t="shared" si="14"/>
        <v>0</v>
      </c>
      <c r="U78" s="62">
        <f t="shared" si="14"/>
        <v>0</v>
      </c>
      <c r="V78" s="62">
        <f t="shared" si="14"/>
        <v>0</v>
      </c>
      <c r="W78" s="62">
        <f t="shared" si="14"/>
        <v>0</v>
      </c>
      <c r="X78" s="62">
        <f t="shared" si="14"/>
        <v>0</v>
      </c>
      <c r="Y78" s="62">
        <f t="shared" si="14"/>
        <v>0</v>
      </c>
      <c r="Z78" s="62">
        <f t="shared" si="14"/>
        <v>0</v>
      </c>
      <c r="AA78" s="62">
        <f>AA76*AA77</f>
        <v>0</v>
      </c>
      <c r="AB78" s="62">
        <f t="shared" si="14"/>
        <v>0</v>
      </c>
      <c r="AC78" s="62">
        <f>AC76*AC77</f>
        <v>0</v>
      </c>
      <c r="AD78" s="62">
        <f>AD76*AD77</f>
        <v>0</v>
      </c>
      <c r="AE78" s="62">
        <f t="shared" si="14"/>
        <v>0</v>
      </c>
      <c r="AF78" s="62">
        <f>AF76*AF77</f>
        <v>0</v>
      </c>
      <c r="AG78" s="62">
        <f t="shared" si="14"/>
        <v>0</v>
      </c>
      <c r="AH78" s="62">
        <f t="shared" si="14"/>
        <v>0</v>
      </c>
      <c r="AI78" s="62"/>
      <c r="AJ78" s="62"/>
      <c r="AK78" s="62">
        <f t="shared" si="14"/>
        <v>0</v>
      </c>
      <c r="AL78" s="43">
        <f>SUM(F78:AK78)</f>
        <v>0</v>
      </c>
      <c r="AM78" s="34" t="e">
        <f>AL78/C76</f>
        <v>#DIV/0!</v>
      </c>
      <c r="AN78" s="6"/>
      <c r="AO78" s="2"/>
      <c r="AP78" s="2"/>
      <c r="AQ78" s="2"/>
      <c r="AR78" s="2"/>
    </row>
    <row r="79" spans="2:44" ht="18.75" thickBot="1">
      <c r="B79" s="138" t="s">
        <v>20</v>
      </c>
      <c r="C79" s="139"/>
      <c r="D79" s="140"/>
      <c r="E79" s="67"/>
      <c r="F79" s="79">
        <f aca="true" t="shared" si="15" ref="F79:AK79">F17+F50+F76+F70+F39+F28+F57</f>
        <v>200</v>
      </c>
      <c r="G79" s="79">
        <f t="shared" si="15"/>
        <v>200</v>
      </c>
      <c r="H79" s="79">
        <f t="shared" si="15"/>
        <v>3</v>
      </c>
      <c r="I79" s="79">
        <f t="shared" si="15"/>
        <v>7.025</v>
      </c>
      <c r="J79" s="79">
        <f t="shared" si="15"/>
        <v>1.7000000000000002</v>
      </c>
      <c r="K79" s="79">
        <f t="shared" si="15"/>
        <v>0</v>
      </c>
      <c r="L79" s="79">
        <f t="shared" si="15"/>
        <v>4</v>
      </c>
      <c r="M79" s="79">
        <f t="shared" si="15"/>
        <v>3</v>
      </c>
      <c r="N79" s="79">
        <f t="shared" si="15"/>
        <v>9.24</v>
      </c>
      <c r="O79" s="79">
        <f t="shared" si="15"/>
        <v>9.9</v>
      </c>
      <c r="P79" s="79">
        <f t="shared" si="15"/>
        <v>15</v>
      </c>
      <c r="Q79" s="79">
        <f t="shared" si="15"/>
        <v>7.5</v>
      </c>
      <c r="R79" s="79">
        <f t="shared" si="15"/>
        <v>3.75</v>
      </c>
      <c r="S79" s="79">
        <f t="shared" si="15"/>
        <v>4.2</v>
      </c>
      <c r="T79" s="79">
        <f t="shared" si="15"/>
        <v>0</v>
      </c>
      <c r="U79" s="79">
        <f t="shared" si="15"/>
        <v>8.88</v>
      </c>
      <c r="V79" s="79">
        <f t="shared" si="15"/>
        <v>35.4</v>
      </c>
      <c r="W79" s="79">
        <f t="shared" si="15"/>
        <v>16</v>
      </c>
      <c r="X79" s="79">
        <f t="shared" si="15"/>
        <v>200</v>
      </c>
      <c r="Y79" s="79">
        <f t="shared" si="15"/>
        <v>16.5</v>
      </c>
      <c r="Z79" s="79">
        <f t="shared" si="15"/>
        <v>0.95</v>
      </c>
      <c r="AA79" s="79">
        <f t="shared" si="15"/>
        <v>15.689999999999998</v>
      </c>
      <c r="AB79" s="79">
        <f t="shared" si="15"/>
        <v>15</v>
      </c>
      <c r="AC79" s="79">
        <f t="shared" si="15"/>
        <v>0.3</v>
      </c>
      <c r="AD79" s="79">
        <f t="shared" si="15"/>
        <v>32.800000000000004</v>
      </c>
      <c r="AE79" s="79">
        <f t="shared" si="15"/>
        <v>54</v>
      </c>
      <c r="AF79" s="79">
        <f t="shared" si="15"/>
        <v>0.8999999999999999</v>
      </c>
      <c r="AG79" s="79">
        <f t="shared" si="15"/>
        <v>3</v>
      </c>
      <c r="AH79" s="79">
        <f t="shared" si="15"/>
        <v>1.29</v>
      </c>
      <c r="AI79" s="79"/>
      <c r="AJ79" s="79"/>
      <c r="AK79" s="79">
        <f t="shared" si="15"/>
        <v>7.199999999999999</v>
      </c>
      <c r="AL79" s="56"/>
      <c r="AM79" s="34"/>
      <c r="AN79" s="6"/>
      <c r="AO79" s="2"/>
      <c r="AP79" s="2"/>
      <c r="AQ79" s="2"/>
      <c r="AR79" s="2"/>
    </row>
    <row r="80" spans="2:44" ht="18.75" thickBot="1">
      <c r="B80" s="144" t="s">
        <v>21</v>
      </c>
      <c r="C80" s="145"/>
      <c r="D80" s="146"/>
      <c r="E80" s="68"/>
      <c r="F80" s="68">
        <f aca="true" t="shared" si="16" ref="F80:AK80">F19+F52+F78+F72+F41+F30+F59</f>
        <v>390</v>
      </c>
      <c r="G80" s="68">
        <f t="shared" si="16"/>
        <v>2160</v>
      </c>
      <c r="H80" s="68">
        <f t="shared" si="16"/>
        <v>1353</v>
      </c>
      <c r="I80" s="68">
        <f t="shared" si="16"/>
        <v>295.05</v>
      </c>
      <c r="J80" s="68">
        <f t="shared" si="16"/>
        <v>18.700000000000003</v>
      </c>
      <c r="K80" s="68">
        <f t="shared" si="16"/>
        <v>0</v>
      </c>
      <c r="L80" s="68">
        <f t="shared" si="16"/>
        <v>1280</v>
      </c>
      <c r="M80" s="68">
        <f t="shared" si="16"/>
        <v>279.6</v>
      </c>
      <c r="N80" s="68">
        <f t="shared" si="16"/>
        <v>92.4</v>
      </c>
      <c r="O80" s="68">
        <f t="shared" si="16"/>
        <v>148.50000000000003</v>
      </c>
      <c r="P80" s="68">
        <f t="shared" si="16"/>
        <v>165</v>
      </c>
      <c r="Q80" s="68">
        <f t="shared" si="16"/>
        <v>86.25</v>
      </c>
      <c r="R80" s="68">
        <f t="shared" si="16"/>
        <v>56.25</v>
      </c>
      <c r="S80" s="68">
        <f t="shared" si="16"/>
        <v>348.6</v>
      </c>
      <c r="T80" s="68">
        <f t="shared" si="16"/>
        <v>0</v>
      </c>
      <c r="U80" s="68">
        <f t="shared" si="16"/>
        <v>488.40000000000003</v>
      </c>
      <c r="V80" s="68">
        <f t="shared" si="16"/>
        <v>8141.999999999998</v>
      </c>
      <c r="W80" s="68">
        <f t="shared" si="16"/>
        <v>413.6</v>
      </c>
      <c r="X80" s="68">
        <f t="shared" si="16"/>
        <v>1000</v>
      </c>
      <c r="Y80" s="68">
        <f t="shared" si="16"/>
        <v>1237.5</v>
      </c>
      <c r="Z80" s="68">
        <f t="shared" si="16"/>
        <v>112.499</v>
      </c>
      <c r="AA80" s="68">
        <f t="shared" si="16"/>
        <v>502.0799999999999</v>
      </c>
      <c r="AB80" s="68">
        <f t="shared" si="16"/>
        <v>1650</v>
      </c>
      <c r="AC80" s="68">
        <f t="shared" si="16"/>
        <v>96</v>
      </c>
      <c r="AD80" s="68">
        <f t="shared" si="16"/>
        <v>1115.2</v>
      </c>
      <c r="AE80" s="68">
        <f t="shared" si="16"/>
        <v>291.6</v>
      </c>
      <c r="AF80" s="68">
        <f t="shared" si="16"/>
        <v>111.6</v>
      </c>
      <c r="AG80" s="68">
        <f t="shared" si="16"/>
        <v>435</v>
      </c>
      <c r="AH80" s="68">
        <f t="shared" si="16"/>
        <v>44.118</v>
      </c>
      <c r="AI80" s="68"/>
      <c r="AJ80" s="68"/>
      <c r="AK80" s="68">
        <f t="shared" si="16"/>
        <v>1047.24</v>
      </c>
      <c r="AL80" s="43">
        <f>SUM(F80:AK80)</f>
        <v>23360.186999999994</v>
      </c>
      <c r="AM80" s="34"/>
      <c r="AN80" s="6"/>
      <c r="AO80" s="2"/>
      <c r="AP80" s="2"/>
      <c r="AQ80" s="2"/>
      <c r="AR80" s="2"/>
    </row>
    <row r="81" spans="2:44" ht="18.75" thickBot="1">
      <c r="B81" s="141" t="s">
        <v>22</v>
      </c>
      <c r="C81" s="142"/>
      <c r="D81" s="143"/>
      <c r="E81" s="69"/>
      <c r="F81" s="70">
        <f>F80/F79</f>
        <v>1.95</v>
      </c>
      <c r="G81" s="70">
        <f aca="true" t="shared" si="17" ref="G81:AK81">G80/G79</f>
        <v>10.8</v>
      </c>
      <c r="H81" s="70">
        <f t="shared" si="17"/>
        <v>451</v>
      </c>
      <c r="I81" s="70">
        <f t="shared" si="17"/>
        <v>42</v>
      </c>
      <c r="J81" s="70">
        <f t="shared" si="17"/>
        <v>11</v>
      </c>
      <c r="K81" s="70" t="e">
        <f t="shared" si="17"/>
        <v>#DIV/0!</v>
      </c>
      <c r="L81" s="70">
        <f t="shared" si="17"/>
        <v>320</v>
      </c>
      <c r="M81" s="70">
        <f t="shared" si="17"/>
        <v>93.2</v>
      </c>
      <c r="N81" s="70">
        <f t="shared" si="17"/>
        <v>10</v>
      </c>
      <c r="O81" s="70">
        <f t="shared" si="17"/>
        <v>15.000000000000002</v>
      </c>
      <c r="P81" s="70">
        <f t="shared" si="17"/>
        <v>11</v>
      </c>
      <c r="Q81" s="70">
        <f t="shared" si="17"/>
        <v>11.5</v>
      </c>
      <c r="R81" s="70">
        <f t="shared" si="17"/>
        <v>15</v>
      </c>
      <c r="S81" s="70">
        <f t="shared" si="17"/>
        <v>83</v>
      </c>
      <c r="T81" s="70" t="e">
        <f t="shared" si="17"/>
        <v>#DIV/0!</v>
      </c>
      <c r="U81" s="70">
        <f t="shared" si="17"/>
        <v>55</v>
      </c>
      <c r="V81" s="70">
        <f t="shared" si="17"/>
        <v>229.99999999999997</v>
      </c>
      <c r="W81" s="70">
        <f t="shared" si="17"/>
        <v>25.85</v>
      </c>
      <c r="X81" s="70">
        <f t="shared" si="17"/>
        <v>5</v>
      </c>
      <c r="Y81" s="70">
        <f t="shared" si="17"/>
        <v>75</v>
      </c>
      <c r="Z81" s="70">
        <f t="shared" si="17"/>
        <v>118.42</v>
      </c>
      <c r="AA81" s="70">
        <f t="shared" si="17"/>
        <v>32</v>
      </c>
      <c r="AB81" s="70">
        <f t="shared" si="17"/>
        <v>110</v>
      </c>
      <c r="AC81" s="70">
        <f t="shared" si="17"/>
        <v>320</v>
      </c>
      <c r="AD81" s="70">
        <f t="shared" si="17"/>
        <v>34</v>
      </c>
      <c r="AE81" s="70">
        <f t="shared" si="17"/>
        <v>5.4</v>
      </c>
      <c r="AF81" s="70">
        <f t="shared" si="17"/>
        <v>124</v>
      </c>
      <c r="AG81" s="70">
        <f t="shared" si="17"/>
        <v>145</v>
      </c>
      <c r="AH81" s="70">
        <f t="shared" si="17"/>
        <v>34.2</v>
      </c>
      <c r="AI81" s="70"/>
      <c r="AJ81" s="70"/>
      <c r="AK81" s="70">
        <f t="shared" si="17"/>
        <v>145.45000000000002</v>
      </c>
      <c r="AL81" s="40"/>
      <c r="AM81" s="71"/>
      <c r="AN81" s="7"/>
      <c r="AO81" s="2"/>
      <c r="AP81" s="2"/>
      <c r="AQ81" s="2"/>
      <c r="AR81" s="2"/>
    </row>
    <row r="82" spans="2:44" ht="19.5" customHeight="1">
      <c r="B82" s="151" t="s">
        <v>24</v>
      </c>
      <c r="C82" s="152"/>
      <c r="D82" s="152"/>
      <c r="E82" s="72"/>
      <c r="F82" s="78">
        <f aca="true" t="shared" si="18" ref="F82:AK82">F17+F28</f>
        <v>200</v>
      </c>
      <c r="G82" s="78">
        <f t="shared" si="18"/>
        <v>200</v>
      </c>
      <c r="H82" s="78">
        <f t="shared" si="18"/>
        <v>3</v>
      </c>
      <c r="I82" s="78">
        <f t="shared" si="18"/>
        <v>3</v>
      </c>
      <c r="J82" s="78">
        <f t="shared" si="18"/>
        <v>0.2</v>
      </c>
      <c r="K82" s="78">
        <f t="shared" si="18"/>
        <v>0</v>
      </c>
      <c r="L82" s="78">
        <f t="shared" si="18"/>
        <v>4</v>
      </c>
      <c r="M82" s="78">
        <f t="shared" si="18"/>
        <v>0</v>
      </c>
      <c r="N82" s="78">
        <f t="shared" si="18"/>
        <v>0</v>
      </c>
      <c r="O82" s="78">
        <f t="shared" si="18"/>
        <v>0</v>
      </c>
      <c r="P82" s="78">
        <f t="shared" si="18"/>
        <v>0</v>
      </c>
      <c r="Q82" s="78">
        <f t="shared" si="18"/>
        <v>0</v>
      </c>
      <c r="R82" s="78">
        <f t="shared" si="18"/>
        <v>0</v>
      </c>
      <c r="S82" s="78">
        <f t="shared" si="18"/>
        <v>0</v>
      </c>
      <c r="T82" s="78">
        <f t="shared" si="18"/>
        <v>0</v>
      </c>
      <c r="U82" s="78">
        <f t="shared" si="18"/>
        <v>8.88</v>
      </c>
      <c r="V82" s="78">
        <f t="shared" si="18"/>
        <v>0</v>
      </c>
      <c r="W82" s="78">
        <f t="shared" si="18"/>
        <v>0</v>
      </c>
      <c r="X82" s="78">
        <f t="shared" si="18"/>
        <v>200</v>
      </c>
      <c r="Y82" s="78">
        <f t="shared" si="18"/>
        <v>0</v>
      </c>
      <c r="Z82" s="78">
        <f t="shared" si="18"/>
        <v>0</v>
      </c>
      <c r="AA82" s="78">
        <f t="shared" si="18"/>
        <v>0</v>
      </c>
      <c r="AB82" s="78">
        <f t="shared" si="18"/>
        <v>0</v>
      </c>
      <c r="AC82" s="78">
        <f t="shared" si="18"/>
        <v>0</v>
      </c>
      <c r="AD82" s="78">
        <f t="shared" si="18"/>
        <v>32.800000000000004</v>
      </c>
      <c r="AE82" s="78">
        <f t="shared" si="18"/>
        <v>0</v>
      </c>
      <c r="AF82" s="78">
        <f t="shared" si="18"/>
        <v>0</v>
      </c>
      <c r="AG82" s="78">
        <f t="shared" si="18"/>
        <v>0</v>
      </c>
      <c r="AH82" s="78">
        <f t="shared" si="18"/>
        <v>0</v>
      </c>
      <c r="AI82" s="78"/>
      <c r="AJ82" s="78"/>
      <c r="AK82" s="78">
        <f t="shared" si="18"/>
        <v>0</v>
      </c>
      <c r="AL82" s="72"/>
      <c r="AM82" s="73"/>
      <c r="AN82" s="2"/>
      <c r="AO82" s="2"/>
      <c r="AP82" s="2"/>
      <c r="AQ82" s="2"/>
      <c r="AR82" s="2"/>
    </row>
    <row r="83" spans="2:44" ht="19.5" customHeight="1" thickBot="1">
      <c r="B83" s="149" t="s">
        <v>25</v>
      </c>
      <c r="C83" s="150"/>
      <c r="D83" s="150"/>
      <c r="E83" s="74"/>
      <c r="F83" s="74">
        <f aca="true" t="shared" si="19" ref="F83:AK83">F19+F30</f>
        <v>390</v>
      </c>
      <c r="G83" s="74">
        <f t="shared" si="19"/>
        <v>2160</v>
      </c>
      <c r="H83" s="74">
        <f t="shared" si="19"/>
        <v>1353</v>
      </c>
      <c r="I83" s="74">
        <f t="shared" si="19"/>
        <v>126</v>
      </c>
      <c r="J83" s="74">
        <f t="shared" si="19"/>
        <v>2.2</v>
      </c>
      <c r="K83" s="74">
        <f t="shared" si="19"/>
        <v>0</v>
      </c>
      <c r="L83" s="74">
        <f t="shared" si="19"/>
        <v>1280</v>
      </c>
      <c r="M83" s="74">
        <f t="shared" si="19"/>
        <v>0</v>
      </c>
      <c r="N83" s="74">
        <f t="shared" si="19"/>
        <v>0</v>
      </c>
      <c r="O83" s="74">
        <f t="shared" si="19"/>
        <v>0</v>
      </c>
      <c r="P83" s="74">
        <f t="shared" si="19"/>
        <v>0</v>
      </c>
      <c r="Q83" s="74">
        <f t="shared" si="19"/>
        <v>0</v>
      </c>
      <c r="R83" s="74">
        <f t="shared" si="19"/>
        <v>0</v>
      </c>
      <c r="S83" s="74">
        <f t="shared" si="19"/>
        <v>0</v>
      </c>
      <c r="T83" s="74">
        <f t="shared" si="19"/>
        <v>0</v>
      </c>
      <c r="U83" s="74">
        <f t="shared" si="19"/>
        <v>488.40000000000003</v>
      </c>
      <c r="V83" s="74">
        <f t="shared" si="19"/>
        <v>0</v>
      </c>
      <c r="W83" s="74">
        <f t="shared" si="19"/>
        <v>0</v>
      </c>
      <c r="X83" s="74">
        <f t="shared" si="19"/>
        <v>1000</v>
      </c>
      <c r="Y83" s="74">
        <f t="shared" si="19"/>
        <v>0</v>
      </c>
      <c r="Z83" s="74">
        <f t="shared" si="19"/>
        <v>0</v>
      </c>
      <c r="AA83" s="74">
        <f t="shared" si="19"/>
        <v>0</v>
      </c>
      <c r="AB83" s="74">
        <f t="shared" si="19"/>
        <v>0</v>
      </c>
      <c r="AC83" s="74">
        <f t="shared" si="19"/>
        <v>0</v>
      </c>
      <c r="AD83" s="74">
        <f t="shared" si="19"/>
        <v>1115.2</v>
      </c>
      <c r="AE83" s="74">
        <f t="shared" si="19"/>
        <v>0</v>
      </c>
      <c r="AF83" s="74">
        <f t="shared" si="19"/>
        <v>0</v>
      </c>
      <c r="AG83" s="74">
        <f t="shared" si="19"/>
        <v>0</v>
      </c>
      <c r="AH83" s="74">
        <f t="shared" si="19"/>
        <v>0</v>
      </c>
      <c r="AI83" s="74"/>
      <c r="AJ83" s="74"/>
      <c r="AK83" s="74">
        <f t="shared" si="19"/>
        <v>0</v>
      </c>
      <c r="AL83" s="74">
        <f>SUM(F83:AK83)</f>
        <v>7914.799999999999</v>
      </c>
      <c r="AM83" s="75"/>
      <c r="AN83" s="2"/>
      <c r="AO83" s="2"/>
      <c r="AP83" s="2"/>
      <c r="AQ83" s="2"/>
      <c r="AR83" s="2"/>
    </row>
    <row r="84" spans="2:44" ht="19.5" customHeight="1">
      <c r="B84" s="147" t="s">
        <v>26</v>
      </c>
      <c r="C84" s="148"/>
      <c r="D84" s="148"/>
      <c r="E84" s="76"/>
      <c r="F84" s="78">
        <f aca="true" t="shared" si="20" ref="F84:AK84">F39+F50+F57</f>
        <v>0</v>
      </c>
      <c r="G84" s="78">
        <f t="shared" si="20"/>
        <v>0</v>
      </c>
      <c r="H84" s="78">
        <f t="shared" si="20"/>
        <v>0</v>
      </c>
      <c r="I84" s="78">
        <f t="shared" si="20"/>
        <v>2.775</v>
      </c>
      <c r="J84" s="78">
        <f t="shared" si="20"/>
        <v>1</v>
      </c>
      <c r="K84" s="78">
        <f t="shared" si="20"/>
        <v>0</v>
      </c>
      <c r="L84" s="78">
        <f t="shared" si="20"/>
        <v>0</v>
      </c>
      <c r="M84" s="78">
        <f t="shared" si="20"/>
        <v>2</v>
      </c>
      <c r="N84" s="78">
        <f t="shared" si="20"/>
        <v>6.16</v>
      </c>
      <c r="O84" s="78">
        <f t="shared" si="20"/>
        <v>6.6000000000000005</v>
      </c>
      <c r="P84" s="78">
        <f t="shared" si="20"/>
        <v>10</v>
      </c>
      <c r="Q84" s="78">
        <f t="shared" si="20"/>
        <v>5</v>
      </c>
      <c r="R84" s="78">
        <f t="shared" si="20"/>
        <v>2.5</v>
      </c>
      <c r="S84" s="78">
        <f t="shared" si="20"/>
        <v>2.8000000000000003</v>
      </c>
      <c r="T84" s="78">
        <f t="shared" si="20"/>
        <v>0</v>
      </c>
      <c r="U84" s="78">
        <f t="shared" si="20"/>
        <v>0</v>
      </c>
      <c r="V84" s="78">
        <f t="shared" si="20"/>
        <v>23.599999999999998</v>
      </c>
      <c r="W84" s="78">
        <f t="shared" si="20"/>
        <v>10</v>
      </c>
      <c r="X84" s="78">
        <f t="shared" si="20"/>
        <v>0</v>
      </c>
      <c r="Y84" s="78">
        <f t="shared" si="20"/>
        <v>11</v>
      </c>
      <c r="Z84" s="78">
        <f t="shared" si="20"/>
        <v>0.95</v>
      </c>
      <c r="AA84" s="78">
        <f t="shared" si="20"/>
        <v>10.459999999999999</v>
      </c>
      <c r="AB84" s="78">
        <f t="shared" si="20"/>
        <v>10</v>
      </c>
      <c r="AC84" s="78">
        <f t="shared" si="20"/>
        <v>0.3</v>
      </c>
      <c r="AD84" s="78">
        <f t="shared" si="20"/>
        <v>0</v>
      </c>
      <c r="AE84" s="78">
        <f t="shared" si="20"/>
        <v>36</v>
      </c>
      <c r="AF84" s="78">
        <f t="shared" si="20"/>
        <v>0.6</v>
      </c>
      <c r="AG84" s="78">
        <f t="shared" si="20"/>
        <v>3</v>
      </c>
      <c r="AH84" s="78">
        <f t="shared" si="20"/>
        <v>0.86</v>
      </c>
      <c r="AI84" s="78"/>
      <c r="AJ84" s="78"/>
      <c r="AK84" s="78">
        <f t="shared" si="20"/>
        <v>4.8</v>
      </c>
      <c r="AL84" s="76"/>
      <c r="AM84" s="73"/>
      <c r="AN84" s="2"/>
      <c r="AO84" s="2"/>
      <c r="AP84" s="2"/>
      <c r="AQ84" s="2"/>
      <c r="AR84" s="2"/>
    </row>
    <row r="85" spans="2:39" ht="19.5" customHeight="1" thickBot="1">
      <c r="B85" s="95" t="s">
        <v>27</v>
      </c>
      <c r="C85" s="137"/>
      <c r="D85" s="137"/>
      <c r="E85" s="77"/>
      <c r="F85" s="74">
        <f aca="true" t="shared" si="21" ref="F85:AK85">F41+F52+F59</f>
        <v>0</v>
      </c>
      <c r="G85" s="74">
        <f t="shared" si="21"/>
        <v>0</v>
      </c>
      <c r="H85" s="74">
        <f t="shared" si="21"/>
        <v>0</v>
      </c>
      <c r="I85" s="74">
        <f t="shared" si="21"/>
        <v>116.55</v>
      </c>
      <c r="J85" s="74">
        <f t="shared" si="21"/>
        <v>11</v>
      </c>
      <c r="K85" s="74">
        <f t="shared" si="21"/>
        <v>0</v>
      </c>
      <c r="L85" s="74">
        <f t="shared" si="21"/>
        <v>0</v>
      </c>
      <c r="M85" s="74">
        <f t="shared" si="21"/>
        <v>186.4</v>
      </c>
      <c r="N85" s="74">
        <f t="shared" si="21"/>
        <v>61.6</v>
      </c>
      <c r="O85" s="74">
        <f t="shared" si="21"/>
        <v>99.00000000000001</v>
      </c>
      <c r="P85" s="74">
        <f t="shared" si="21"/>
        <v>110</v>
      </c>
      <c r="Q85" s="74">
        <f t="shared" si="21"/>
        <v>57.5</v>
      </c>
      <c r="R85" s="74">
        <f t="shared" si="21"/>
        <v>37.5</v>
      </c>
      <c r="S85" s="74">
        <f t="shared" si="21"/>
        <v>232.40000000000003</v>
      </c>
      <c r="T85" s="74">
        <f t="shared" si="21"/>
        <v>0</v>
      </c>
      <c r="U85" s="74">
        <f t="shared" si="21"/>
        <v>0</v>
      </c>
      <c r="V85" s="74">
        <f t="shared" si="21"/>
        <v>5427.999999999999</v>
      </c>
      <c r="W85" s="74">
        <f t="shared" si="21"/>
        <v>258.5</v>
      </c>
      <c r="X85" s="74">
        <f t="shared" si="21"/>
        <v>0</v>
      </c>
      <c r="Y85" s="74">
        <f t="shared" si="21"/>
        <v>825</v>
      </c>
      <c r="Z85" s="74">
        <f t="shared" si="21"/>
        <v>112.499</v>
      </c>
      <c r="AA85" s="74">
        <f t="shared" si="21"/>
        <v>334.71999999999997</v>
      </c>
      <c r="AB85" s="74">
        <f t="shared" si="21"/>
        <v>1100</v>
      </c>
      <c r="AC85" s="74">
        <f t="shared" si="21"/>
        <v>96</v>
      </c>
      <c r="AD85" s="74">
        <f t="shared" si="21"/>
        <v>0</v>
      </c>
      <c r="AE85" s="74">
        <f t="shared" si="21"/>
        <v>194.4</v>
      </c>
      <c r="AF85" s="74">
        <f t="shared" si="21"/>
        <v>74.39999999999999</v>
      </c>
      <c r="AG85" s="74">
        <f t="shared" si="21"/>
        <v>435</v>
      </c>
      <c r="AH85" s="74">
        <f t="shared" si="21"/>
        <v>29.412000000000003</v>
      </c>
      <c r="AI85" s="74"/>
      <c r="AJ85" s="74"/>
      <c r="AK85" s="74">
        <f t="shared" si="21"/>
        <v>698.16</v>
      </c>
      <c r="AL85" s="74">
        <f>SUM(F85:AK85)</f>
        <v>10498.040999999997</v>
      </c>
      <c r="AM85" s="75"/>
    </row>
    <row r="86" spans="2:39" ht="19.5" customHeight="1">
      <c r="B86" s="147" t="s">
        <v>28</v>
      </c>
      <c r="C86" s="148"/>
      <c r="D86" s="148"/>
      <c r="E86" s="76"/>
      <c r="F86" s="78">
        <f aca="true" t="shared" si="22" ref="F86:AK86">F70+F76</f>
        <v>0</v>
      </c>
      <c r="G86" s="78">
        <f t="shared" si="22"/>
        <v>0</v>
      </c>
      <c r="H86" s="78">
        <f t="shared" si="22"/>
        <v>0</v>
      </c>
      <c r="I86" s="78">
        <f t="shared" si="22"/>
        <v>1.25</v>
      </c>
      <c r="J86" s="78">
        <f t="shared" si="22"/>
        <v>0.5</v>
      </c>
      <c r="K86" s="78">
        <f t="shared" si="22"/>
        <v>0</v>
      </c>
      <c r="L86" s="78">
        <f t="shared" si="22"/>
        <v>0</v>
      </c>
      <c r="M86" s="78">
        <f t="shared" si="22"/>
        <v>1</v>
      </c>
      <c r="N86" s="78">
        <f t="shared" si="22"/>
        <v>3.08</v>
      </c>
      <c r="O86" s="78">
        <f t="shared" si="22"/>
        <v>3.3000000000000003</v>
      </c>
      <c r="P86" s="78">
        <f t="shared" si="22"/>
        <v>5</v>
      </c>
      <c r="Q86" s="78">
        <f t="shared" si="22"/>
        <v>2.5</v>
      </c>
      <c r="R86" s="78">
        <f t="shared" si="22"/>
        <v>1.25</v>
      </c>
      <c r="S86" s="78">
        <f t="shared" si="22"/>
        <v>1.4000000000000001</v>
      </c>
      <c r="T86" s="78">
        <f t="shared" si="22"/>
        <v>0</v>
      </c>
      <c r="U86" s="78">
        <f t="shared" si="22"/>
        <v>0</v>
      </c>
      <c r="V86" s="78">
        <f t="shared" si="22"/>
        <v>11.799999999999999</v>
      </c>
      <c r="W86" s="78">
        <f t="shared" si="22"/>
        <v>6</v>
      </c>
      <c r="X86" s="78">
        <f t="shared" si="22"/>
        <v>0</v>
      </c>
      <c r="Y86" s="78">
        <f t="shared" si="22"/>
        <v>5.5</v>
      </c>
      <c r="Z86" s="78">
        <f t="shared" si="22"/>
        <v>0</v>
      </c>
      <c r="AA86" s="78">
        <f t="shared" si="22"/>
        <v>5.2299999999999995</v>
      </c>
      <c r="AB86" s="78">
        <f t="shared" si="22"/>
        <v>5</v>
      </c>
      <c r="AC86" s="78">
        <f t="shared" si="22"/>
        <v>0</v>
      </c>
      <c r="AD86" s="78">
        <f t="shared" si="22"/>
        <v>0</v>
      </c>
      <c r="AE86" s="78">
        <f t="shared" si="22"/>
        <v>18</v>
      </c>
      <c r="AF86" s="78">
        <f t="shared" si="22"/>
        <v>0.3</v>
      </c>
      <c r="AG86" s="78">
        <f t="shared" si="22"/>
        <v>0</v>
      </c>
      <c r="AH86" s="78">
        <f t="shared" si="22"/>
        <v>0.43</v>
      </c>
      <c r="AI86" s="78"/>
      <c r="AJ86" s="78"/>
      <c r="AK86" s="78">
        <f t="shared" si="22"/>
        <v>2.4</v>
      </c>
      <c r="AL86" s="76"/>
      <c r="AM86" s="73"/>
    </row>
    <row r="87" spans="2:39" ht="19.5" customHeight="1" thickBot="1">
      <c r="B87" s="95" t="s">
        <v>29</v>
      </c>
      <c r="C87" s="137"/>
      <c r="D87" s="137"/>
      <c r="E87" s="77"/>
      <c r="F87" s="74">
        <f aca="true" t="shared" si="23" ref="F87:AK87">F72+F78</f>
        <v>0</v>
      </c>
      <c r="G87" s="74">
        <f t="shared" si="23"/>
        <v>0</v>
      </c>
      <c r="H87" s="74">
        <f t="shared" si="23"/>
        <v>0</v>
      </c>
      <c r="I87" s="74">
        <f t="shared" si="23"/>
        <v>52.5</v>
      </c>
      <c r="J87" s="74">
        <f t="shared" si="23"/>
        <v>5.5</v>
      </c>
      <c r="K87" s="74">
        <f t="shared" si="23"/>
        <v>0</v>
      </c>
      <c r="L87" s="74">
        <f t="shared" si="23"/>
        <v>0</v>
      </c>
      <c r="M87" s="74">
        <f t="shared" si="23"/>
        <v>93.2</v>
      </c>
      <c r="N87" s="74">
        <f t="shared" si="23"/>
        <v>30.8</v>
      </c>
      <c r="O87" s="74">
        <f t="shared" si="23"/>
        <v>49.50000000000001</v>
      </c>
      <c r="P87" s="74">
        <f t="shared" si="23"/>
        <v>55</v>
      </c>
      <c r="Q87" s="74">
        <f t="shared" si="23"/>
        <v>28.75</v>
      </c>
      <c r="R87" s="74">
        <f t="shared" si="23"/>
        <v>18.75</v>
      </c>
      <c r="S87" s="74">
        <f t="shared" si="23"/>
        <v>116.20000000000002</v>
      </c>
      <c r="T87" s="74">
        <f t="shared" si="23"/>
        <v>0</v>
      </c>
      <c r="U87" s="74">
        <f t="shared" si="23"/>
        <v>0</v>
      </c>
      <c r="V87" s="74">
        <f t="shared" si="23"/>
        <v>2713.9999999999995</v>
      </c>
      <c r="W87" s="74">
        <f t="shared" si="23"/>
        <v>155.10000000000002</v>
      </c>
      <c r="X87" s="74">
        <f t="shared" si="23"/>
        <v>0</v>
      </c>
      <c r="Y87" s="74">
        <f t="shared" si="23"/>
        <v>412.5</v>
      </c>
      <c r="Z87" s="74">
        <f t="shared" si="23"/>
        <v>0</v>
      </c>
      <c r="AA87" s="74">
        <f t="shared" si="23"/>
        <v>167.35999999999999</v>
      </c>
      <c r="AB87" s="74">
        <f t="shared" si="23"/>
        <v>550</v>
      </c>
      <c r="AC87" s="74">
        <f t="shared" si="23"/>
        <v>0</v>
      </c>
      <c r="AD87" s="74">
        <f t="shared" si="23"/>
        <v>0</v>
      </c>
      <c r="AE87" s="74">
        <f t="shared" si="23"/>
        <v>97.2</v>
      </c>
      <c r="AF87" s="74">
        <f t="shared" si="23"/>
        <v>37.199999999999996</v>
      </c>
      <c r="AG87" s="74">
        <f t="shared" si="23"/>
        <v>0</v>
      </c>
      <c r="AH87" s="74">
        <f t="shared" si="23"/>
        <v>14.706000000000001</v>
      </c>
      <c r="AI87" s="74"/>
      <c r="AJ87" s="74"/>
      <c r="AK87" s="74">
        <f t="shared" si="23"/>
        <v>349.08</v>
      </c>
      <c r="AL87" s="74">
        <f>SUM(F87:AK87)</f>
        <v>4947.346</v>
      </c>
      <c r="AM87" s="75"/>
    </row>
  </sheetData>
  <sheetProtection/>
  <mergeCells count="104">
    <mergeCell ref="B82:D82"/>
    <mergeCell ref="B68:D68"/>
    <mergeCell ref="B71:D71"/>
    <mergeCell ref="B72:D72"/>
    <mergeCell ref="B77:D77"/>
    <mergeCell ref="B78:D78"/>
    <mergeCell ref="B87:D87"/>
    <mergeCell ref="B73:D73"/>
    <mergeCell ref="B74:D74"/>
    <mergeCell ref="B79:D79"/>
    <mergeCell ref="B81:D81"/>
    <mergeCell ref="B80:D80"/>
    <mergeCell ref="B86:D86"/>
    <mergeCell ref="B85:D85"/>
    <mergeCell ref="B84:D84"/>
    <mergeCell ref="B83:D83"/>
    <mergeCell ref="B64:D64"/>
    <mergeCell ref="B65:D65"/>
    <mergeCell ref="B58:D58"/>
    <mergeCell ref="B59:D59"/>
    <mergeCell ref="B60:D60"/>
    <mergeCell ref="B61:D61"/>
    <mergeCell ref="B62:D62"/>
    <mergeCell ref="B63:D63"/>
    <mergeCell ref="AM6:AM8"/>
    <mergeCell ref="B51:D51"/>
    <mergeCell ref="B52:D52"/>
    <mergeCell ref="B53:D53"/>
    <mergeCell ref="B37:D37"/>
    <mergeCell ref="B40:D40"/>
    <mergeCell ref="B41:D41"/>
    <mergeCell ref="B42:D42"/>
    <mergeCell ref="B31:D31"/>
    <mergeCell ref="B32:D32"/>
    <mergeCell ref="B36:D36"/>
    <mergeCell ref="B54:D54"/>
    <mergeCell ref="B55:D55"/>
    <mergeCell ref="B43:D43"/>
    <mergeCell ref="B44:D44"/>
    <mergeCell ref="B45:D45"/>
    <mergeCell ref="B46:D46"/>
    <mergeCell ref="B47:D47"/>
    <mergeCell ref="B48:D48"/>
    <mergeCell ref="B30:D30"/>
    <mergeCell ref="B33:D33"/>
    <mergeCell ref="B34:D34"/>
    <mergeCell ref="B35:D35"/>
    <mergeCell ref="B21:D21"/>
    <mergeCell ref="B24:D24"/>
    <mergeCell ref="B26:D26"/>
    <mergeCell ref="B29:D29"/>
    <mergeCell ref="B22:D22"/>
    <mergeCell ref="B23:D23"/>
    <mergeCell ref="B10:D10"/>
    <mergeCell ref="B11:D11"/>
    <mergeCell ref="B12:D12"/>
    <mergeCell ref="B13:D13"/>
    <mergeCell ref="B15:D15"/>
    <mergeCell ref="B18:D18"/>
    <mergeCell ref="B19:D19"/>
    <mergeCell ref="B20:D20"/>
    <mergeCell ref="AL6:AL8"/>
    <mergeCell ref="B9:D9"/>
    <mergeCell ref="AK6:AK8"/>
    <mergeCell ref="AC6:AC8"/>
    <mergeCell ref="AD6:AD8"/>
    <mergeCell ref="AE6:AE8"/>
    <mergeCell ref="AF6:AF8"/>
    <mergeCell ref="AG6:AG8"/>
    <mergeCell ref="AH6:AH8"/>
    <mergeCell ref="E6:E8"/>
    <mergeCell ref="P1:AL1"/>
    <mergeCell ref="B2:O2"/>
    <mergeCell ref="P2:AL2"/>
    <mergeCell ref="B4:O4"/>
    <mergeCell ref="F6:F8"/>
    <mergeCell ref="Q6:Q8"/>
    <mergeCell ref="R6:R8"/>
    <mergeCell ref="G6:G8"/>
    <mergeCell ref="H6:H8"/>
    <mergeCell ref="I6:I8"/>
    <mergeCell ref="J6:J8"/>
    <mergeCell ref="K6:K8"/>
    <mergeCell ref="L6:L8"/>
    <mergeCell ref="O6:O8"/>
    <mergeCell ref="P6:P8"/>
    <mergeCell ref="AA6:AA8"/>
    <mergeCell ref="AB6:AB8"/>
    <mergeCell ref="S6:S8"/>
    <mergeCell ref="T6:T8"/>
    <mergeCell ref="U6:U8"/>
    <mergeCell ref="V6:V8"/>
    <mergeCell ref="W6:W8"/>
    <mergeCell ref="X6:X8"/>
    <mergeCell ref="AI6:AI8"/>
    <mergeCell ref="AJ6:AJ8"/>
    <mergeCell ref="B67:D67"/>
    <mergeCell ref="B66:D66"/>
    <mergeCell ref="B14:D14"/>
    <mergeCell ref="B25:D25"/>
    <mergeCell ref="Y6:Y8"/>
    <mergeCell ref="Z6:Z8"/>
    <mergeCell ref="M6:M8"/>
    <mergeCell ref="N6:N8"/>
  </mergeCells>
  <printOptions/>
  <pageMargins left="0" right="0" top="0" bottom="0" header="0" footer="0"/>
  <pageSetup horizontalDpi="180" verticalDpi="180" orientation="landscape" paperSize="9" scale="3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K90"/>
  <sheetViews>
    <sheetView tabSelected="1" workbookViewId="0" topLeftCell="A1">
      <selection activeCell="I25" sqref="I25"/>
    </sheetView>
  </sheetViews>
  <sheetFormatPr defaultColWidth="9.140625" defaultRowHeight="15"/>
  <sheetData>
    <row r="1" spans="2:37" ht="15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18" t="s">
        <v>0</v>
      </c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0"/>
    </row>
    <row r="2" spans="2:37" ht="15.75">
      <c r="B2" s="118" t="s">
        <v>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 t="s">
        <v>2</v>
      </c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0"/>
    </row>
    <row r="3" spans="2:37" ht="15.75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8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0"/>
    </row>
    <row r="4" spans="2:37" ht="15.75">
      <c r="B4" s="119" t="s">
        <v>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14"/>
    </row>
    <row r="5" spans="2:37" ht="15.75">
      <c r="B5" s="11"/>
      <c r="C5" s="11"/>
      <c r="D5" s="11"/>
      <c r="E5" s="11"/>
      <c r="F5" s="11"/>
      <c r="G5" s="11"/>
      <c r="H5" s="11" t="s">
        <v>191</v>
      </c>
      <c r="I5" s="11"/>
      <c r="J5" s="11"/>
      <c r="K5" s="11"/>
      <c r="L5" s="11"/>
      <c r="M5" s="11"/>
      <c r="N5" s="11"/>
      <c r="O5" s="11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14"/>
    </row>
    <row r="6" spans="2:37" ht="15.75">
      <c r="B6" s="15"/>
      <c r="C6" s="16"/>
      <c r="D6" s="17"/>
      <c r="E6" s="124" t="s">
        <v>4</v>
      </c>
      <c r="F6" s="117" t="s">
        <v>30</v>
      </c>
      <c r="G6" s="117" t="s">
        <v>31</v>
      </c>
      <c r="H6" s="117" t="s">
        <v>47</v>
      </c>
      <c r="I6" s="117" t="s">
        <v>123</v>
      </c>
      <c r="J6" s="117" t="s">
        <v>34</v>
      </c>
      <c r="K6" s="106" t="s">
        <v>33</v>
      </c>
      <c r="L6" s="117" t="s">
        <v>43</v>
      </c>
      <c r="M6" s="106" t="s">
        <v>101</v>
      </c>
      <c r="N6" s="117" t="s">
        <v>192</v>
      </c>
      <c r="O6" s="117" t="s">
        <v>85</v>
      </c>
      <c r="P6" s="117" t="s">
        <v>35</v>
      </c>
      <c r="Q6" s="117" t="s">
        <v>38</v>
      </c>
      <c r="R6" s="106" t="s">
        <v>39</v>
      </c>
      <c r="S6" s="106" t="s">
        <v>42</v>
      </c>
      <c r="T6" s="106" t="s">
        <v>41</v>
      </c>
      <c r="U6" s="106" t="s">
        <v>45</v>
      </c>
      <c r="V6" s="106" t="s">
        <v>193</v>
      </c>
      <c r="W6" s="106" t="s">
        <v>142</v>
      </c>
      <c r="X6" s="106" t="s">
        <v>194</v>
      </c>
      <c r="Y6" s="106" t="s">
        <v>83</v>
      </c>
      <c r="Z6" s="106" t="s">
        <v>54</v>
      </c>
      <c r="AA6" s="106" t="s">
        <v>195</v>
      </c>
      <c r="AB6" s="117" t="s">
        <v>51</v>
      </c>
      <c r="AC6" s="153" t="s">
        <v>72</v>
      </c>
      <c r="AD6" s="153"/>
      <c r="AE6" s="153"/>
      <c r="AF6" s="154"/>
      <c r="AG6" s="154"/>
      <c r="AH6" s="154"/>
      <c r="AI6" s="154"/>
      <c r="AJ6" s="120" t="s">
        <v>5</v>
      </c>
      <c r="AK6" s="134" t="s">
        <v>23</v>
      </c>
    </row>
    <row r="7" spans="2:37" ht="15.75">
      <c r="B7" s="18" t="s">
        <v>6</v>
      </c>
      <c r="C7" s="19" t="s">
        <v>7</v>
      </c>
      <c r="D7" s="20"/>
      <c r="E7" s="124"/>
      <c r="F7" s="117"/>
      <c r="G7" s="117"/>
      <c r="H7" s="117"/>
      <c r="I7" s="117"/>
      <c r="J7" s="117"/>
      <c r="K7" s="107"/>
      <c r="L7" s="117"/>
      <c r="M7" s="107"/>
      <c r="N7" s="117"/>
      <c r="O7" s="117"/>
      <c r="P7" s="117"/>
      <c r="Q7" s="11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17"/>
      <c r="AC7" s="153"/>
      <c r="AD7" s="153"/>
      <c r="AE7" s="153"/>
      <c r="AF7" s="155"/>
      <c r="AG7" s="155"/>
      <c r="AH7" s="155"/>
      <c r="AI7" s="155"/>
      <c r="AJ7" s="120"/>
      <c r="AK7" s="135"/>
    </row>
    <row r="8" spans="2:37" ht="16.5" thickBot="1">
      <c r="B8" s="18"/>
      <c r="C8" s="19"/>
      <c r="D8" s="20"/>
      <c r="E8" s="125"/>
      <c r="F8" s="106"/>
      <c r="G8" s="106"/>
      <c r="H8" s="106"/>
      <c r="I8" s="106"/>
      <c r="J8" s="106"/>
      <c r="K8" s="107"/>
      <c r="L8" s="106"/>
      <c r="M8" s="107"/>
      <c r="N8" s="106"/>
      <c r="O8" s="106"/>
      <c r="P8" s="106"/>
      <c r="Q8" s="106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6"/>
      <c r="AC8" s="154"/>
      <c r="AD8" s="154"/>
      <c r="AE8" s="154"/>
      <c r="AF8" s="155"/>
      <c r="AG8" s="155"/>
      <c r="AH8" s="155"/>
      <c r="AI8" s="155"/>
      <c r="AJ8" s="121"/>
      <c r="AK8" s="136"/>
    </row>
    <row r="9" spans="2:37" ht="15.75">
      <c r="B9" s="122" t="s">
        <v>8</v>
      </c>
      <c r="C9" s="123"/>
      <c r="D9" s="123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  <c r="AK9" s="24"/>
    </row>
    <row r="10" spans="2:37" ht="18.75">
      <c r="B10" s="112" t="s">
        <v>196</v>
      </c>
      <c r="C10" s="113"/>
      <c r="D10" s="113"/>
      <c r="E10" s="80">
        <v>80</v>
      </c>
      <c r="F10" s="82"/>
      <c r="G10" s="82"/>
      <c r="H10" s="82"/>
      <c r="I10" s="82"/>
      <c r="J10" s="82"/>
      <c r="K10" s="82"/>
      <c r="L10" s="82"/>
      <c r="M10" s="82"/>
      <c r="N10" s="82">
        <v>81</v>
      </c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26"/>
      <c r="AD10" s="26"/>
      <c r="AE10" s="26"/>
      <c r="AF10" s="26"/>
      <c r="AG10" s="26"/>
      <c r="AH10" s="26"/>
      <c r="AI10" s="26"/>
      <c r="AJ10" s="27"/>
      <c r="AK10" s="24"/>
    </row>
    <row r="11" spans="2:37" ht="18.75">
      <c r="B11" s="114" t="s">
        <v>197</v>
      </c>
      <c r="C11" s="115"/>
      <c r="D11" s="116"/>
      <c r="E11" s="80">
        <v>150</v>
      </c>
      <c r="F11" s="82"/>
      <c r="G11" s="82"/>
      <c r="H11" s="82"/>
      <c r="I11" s="82"/>
      <c r="J11" s="82">
        <v>1.5</v>
      </c>
      <c r="K11" s="82"/>
      <c r="L11" s="82"/>
      <c r="M11" s="82">
        <v>5.3</v>
      </c>
      <c r="N11" s="82"/>
      <c r="O11" s="82">
        <v>60</v>
      </c>
      <c r="P11" s="82"/>
      <c r="Q11" s="82"/>
      <c r="R11" s="82"/>
      <c r="S11" s="82"/>
      <c r="T11" s="82"/>
      <c r="U11" s="82"/>
      <c r="V11" s="82"/>
      <c r="W11" s="82"/>
      <c r="X11" s="82"/>
      <c r="Y11" s="83"/>
      <c r="Z11" s="83"/>
      <c r="AA11" s="83"/>
      <c r="AB11" s="83"/>
      <c r="AC11" s="29"/>
      <c r="AD11" s="29"/>
      <c r="AE11" s="29"/>
      <c r="AF11" s="29"/>
      <c r="AG11" s="29"/>
      <c r="AH11" s="29"/>
      <c r="AI11" s="29"/>
      <c r="AJ11" s="27"/>
      <c r="AK11" s="30"/>
    </row>
    <row r="12" spans="2:37" ht="18.75">
      <c r="B12" s="114" t="s">
        <v>194</v>
      </c>
      <c r="C12" s="115"/>
      <c r="D12" s="116"/>
      <c r="E12" s="80">
        <v>20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>
        <v>20</v>
      </c>
      <c r="Y12" s="83"/>
      <c r="Z12" s="83"/>
      <c r="AA12" s="83"/>
      <c r="AB12" s="83"/>
      <c r="AC12" s="29"/>
      <c r="AD12" s="29"/>
      <c r="AE12" s="29"/>
      <c r="AF12" s="29"/>
      <c r="AG12" s="29"/>
      <c r="AH12" s="29"/>
      <c r="AI12" s="29"/>
      <c r="AJ12" s="27"/>
      <c r="AK12" s="31"/>
    </row>
    <row r="13" spans="2:37" ht="18.75">
      <c r="B13" s="114" t="s">
        <v>31</v>
      </c>
      <c r="C13" s="115"/>
      <c r="D13" s="116"/>
      <c r="E13" s="80">
        <v>200</v>
      </c>
      <c r="F13" s="82"/>
      <c r="G13" s="82">
        <v>1</v>
      </c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3"/>
      <c r="Z13" s="83"/>
      <c r="AA13" s="83"/>
      <c r="AB13" s="83"/>
      <c r="AC13" s="29"/>
      <c r="AD13" s="29"/>
      <c r="AE13" s="29"/>
      <c r="AF13" s="29"/>
      <c r="AG13" s="29"/>
      <c r="AH13" s="29"/>
      <c r="AI13" s="29"/>
      <c r="AJ13" s="27"/>
      <c r="AK13" s="32"/>
    </row>
    <row r="14" spans="2:37" ht="18.75">
      <c r="B14" s="114" t="s">
        <v>79</v>
      </c>
      <c r="C14" s="115"/>
      <c r="D14" s="116"/>
      <c r="E14" s="80">
        <v>10</v>
      </c>
      <c r="F14" s="82">
        <v>1</v>
      </c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4"/>
      <c r="Y14" s="85"/>
      <c r="Z14" s="86"/>
      <c r="AA14" s="86"/>
      <c r="AB14" s="86"/>
      <c r="AC14" s="91"/>
      <c r="AD14" s="91"/>
      <c r="AE14" s="91"/>
      <c r="AF14" s="91"/>
      <c r="AG14" s="91"/>
      <c r="AH14" s="70"/>
      <c r="AI14" s="19"/>
      <c r="AJ14" s="27"/>
      <c r="AK14" s="32"/>
    </row>
    <row r="15" spans="2:37" ht="18.75">
      <c r="B15" s="112"/>
      <c r="C15" s="113"/>
      <c r="D15" s="113"/>
      <c r="E15" s="80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4"/>
      <c r="Y15" s="87"/>
      <c r="Z15" s="88"/>
      <c r="AA15" s="88"/>
      <c r="AB15" s="88"/>
      <c r="AC15" s="92"/>
      <c r="AD15" s="92"/>
      <c r="AE15" s="92"/>
      <c r="AF15" s="92"/>
      <c r="AG15" s="92"/>
      <c r="AH15" s="33"/>
      <c r="AI15" s="19"/>
      <c r="AJ15" s="27"/>
      <c r="AK15" s="34"/>
    </row>
    <row r="16" spans="2:37" ht="16.5" thickBot="1">
      <c r="B16" s="35" t="s">
        <v>9</v>
      </c>
      <c r="C16" s="36">
        <v>1</v>
      </c>
      <c r="D16" s="25" t="s">
        <v>10</v>
      </c>
      <c r="E16" s="25"/>
      <c r="F16" s="26">
        <v>1</v>
      </c>
      <c r="G16" s="26">
        <f>SUM(G10:G15)</f>
        <v>1</v>
      </c>
      <c r="H16" s="26">
        <f aca="true" t="shared" si="0" ref="H16:AI16">SUM(H10:H15)/1000</f>
        <v>0</v>
      </c>
      <c r="I16" s="26">
        <f t="shared" si="0"/>
        <v>0</v>
      </c>
      <c r="J16" s="26">
        <f t="shared" si="0"/>
        <v>0.0015</v>
      </c>
      <c r="K16" s="26">
        <f t="shared" si="0"/>
        <v>0</v>
      </c>
      <c r="L16" s="26">
        <f t="shared" si="0"/>
        <v>0</v>
      </c>
      <c r="M16" s="26">
        <f t="shared" si="0"/>
        <v>0.0053</v>
      </c>
      <c r="N16" s="26">
        <f t="shared" si="0"/>
        <v>0.081</v>
      </c>
      <c r="O16" s="26">
        <f t="shared" si="0"/>
        <v>0.06</v>
      </c>
      <c r="P16" s="26">
        <f t="shared" si="0"/>
        <v>0</v>
      </c>
      <c r="Q16" s="26">
        <f t="shared" si="0"/>
        <v>0</v>
      </c>
      <c r="R16" s="26">
        <f t="shared" si="0"/>
        <v>0</v>
      </c>
      <c r="S16" s="26">
        <f t="shared" si="0"/>
        <v>0</v>
      </c>
      <c r="T16" s="26">
        <f t="shared" si="0"/>
        <v>0</v>
      </c>
      <c r="U16" s="26">
        <f t="shared" si="0"/>
        <v>0</v>
      </c>
      <c r="V16" s="26">
        <f t="shared" si="0"/>
        <v>0</v>
      </c>
      <c r="W16" s="26">
        <f t="shared" si="0"/>
        <v>0</v>
      </c>
      <c r="X16" s="26">
        <f t="shared" si="0"/>
        <v>0.02</v>
      </c>
      <c r="Y16" s="26">
        <f t="shared" si="0"/>
        <v>0</v>
      </c>
      <c r="Z16" s="26">
        <f t="shared" si="0"/>
        <v>0</v>
      </c>
      <c r="AA16" s="26">
        <f t="shared" si="0"/>
        <v>0</v>
      </c>
      <c r="AB16" s="26">
        <f t="shared" si="0"/>
        <v>0</v>
      </c>
      <c r="AC16" s="26">
        <f t="shared" si="0"/>
        <v>0</v>
      </c>
      <c r="AD16" s="26">
        <f t="shared" si="0"/>
        <v>0</v>
      </c>
      <c r="AE16" s="26">
        <f t="shared" si="0"/>
        <v>0</v>
      </c>
      <c r="AF16" s="26">
        <f t="shared" si="0"/>
        <v>0</v>
      </c>
      <c r="AG16" s="26">
        <f t="shared" si="0"/>
        <v>0</v>
      </c>
      <c r="AH16" s="26">
        <f t="shared" si="0"/>
        <v>0</v>
      </c>
      <c r="AI16" s="26">
        <f t="shared" si="0"/>
        <v>0</v>
      </c>
      <c r="AJ16" s="27"/>
      <c r="AK16" s="34"/>
    </row>
    <row r="17" spans="2:37" ht="16.5" thickBot="1">
      <c r="B17" s="37" t="s">
        <v>11</v>
      </c>
      <c r="C17" s="38">
        <v>100</v>
      </c>
      <c r="D17" s="28" t="s">
        <v>10</v>
      </c>
      <c r="E17" s="28"/>
      <c r="F17" s="26">
        <f>F16*C17</f>
        <v>100</v>
      </c>
      <c r="G17" s="26">
        <f>G16*C17</f>
        <v>100</v>
      </c>
      <c r="H17" s="26">
        <f>H16*C17</f>
        <v>0</v>
      </c>
      <c r="I17" s="26">
        <f>I16*C17</f>
        <v>0</v>
      </c>
      <c r="J17" s="26">
        <f>J16*C17</f>
        <v>0.15</v>
      </c>
      <c r="K17" s="26">
        <f>K16*C17</f>
        <v>0</v>
      </c>
      <c r="L17" s="26">
        <f>L16*C17</f>
        <v>0</v>
      </c>
      <c r="M17" s="26">
        <f>M16*C17</f>
        <v>0.53</v>
      </c>
      <c r="N17" s="26">
        <f>N16*C17</f>
        <v>8.1</v>
      </c>
      <c r="O17" s="26">
        <f>O16*C17</f>
        <v>6</v>
      </c>
      <c r="P17" s="26">
        <f>P16*C17</f>
        <v>0</v>
      </c>
      <c r="Q17" s="26">
        <f>Q16*C17</f>
        <v>0</v>
      </c>
      <c r="R17" s="26">
        <f>R16*C17</f>
        <v>0</v>
      </c>
      <c r="S17" s="26">
        <f>S16*C17</f>
        <v>0</v>
      </c>
      <c r="T17" s="26">
        <f>T16*C17</f>
        <v>0</v>
      </c>
      <c r="U17" s="26">
        <f>U16*C17</f>
        <v>0</v>
      </c>
      <c r="V17" s="26">
        <f>V16*C17</f>
        <v>0</v>
      </c>
      <c r="W17" s="26">
        <f>W16*C17</f>
        <v>0</v>
      </c>
      <c r="X17" s="26">
        <f>X16*C17</f>
        <v>2</v>
      </c>
      <c r="Y17" s="26">
        <f>Y16*C17</f>
        <v>0</v>
      </c>
      <c r="Z17" s="26">
        <f>Z16*C17</f>
        <v>0</v>
      </c>
      <c r="AA17" s="26">
        <f>AA16*C17</f>
        <v>0</v>
      </c>
      <c r="AB17" s="26">
        <f>AB16*C17</f>
        <v>0</v>
      </c>
      <c r="AC17" s="26">
        <f>AC16*C17</f>
        <v>0</v>
      </c>
      <c r="AD17" s="26">
        <f>AD16*C17</f>
        <v>0</v>
      </c>
      <c r="AE17" s="26">
        <f>AE16*C17</f>
        <v>0</v>
      </c>
      <c r="AF17" s="26">
        <f>AF16*C17</f>
        <v>0</v>
      </c>
      <c r="AG17" s="26">
        <f>AG16*C17</f>
        <v>0</v>
      </c>
      <c r="AH17" s="26">
        <f>AH16*C17</f>
        <v>0</v>
      </c>
      <c r="AI17" s="26">
        <f>AI16*C17</f>
        <v>0</v>
      </c>
      <c r="AJ17" s="27"/>
      <c r="AK17" s="34"/>
    </row>
    <row r="18" spans="2:37" ht="16.5" thickBot="1">
      <c r="B18" s="126" t="s">
        <v>12</v>
      </c>
      <c r="C18" s="127"/>
      <c r="D18" s="128"/>
      <c r="E18" s="25"/>
      <c r="F18" s="26">
        <v>1.95</v>
      </c>
      <c r="G18" s="26">
        <v>10.8</v>
      </c>
      <c r="H18" s="26"/>
      <c r="I18" s="26"/>
      <c r="J18" s="26">
        <v>11</v>
      </c>
      <c r="K18" s="26"/>
      <c r="L18" s="26"/>
      <c r="M18" s="26">
        <v>451</v>
      </c>
      <c r="N18" s="26">
        <v>207.4</v>
      </c>
      <c r="O18" s="26">
        <v>53</v>
      </c>
      <c r="P18" s="26"/>
      <c r="Q18" s="26"/>
      <c r="R18" s="40"/>
      <c r="S18" s="40"/>
      <c r="T18" s="40"/>
      <c r="U18" s="40"/>
      <c r="V18" s="40"/>
      <c r="W18" s="40"/>
      <c r="X18" s="40">
        <v>25.85</v>
      </c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34"/>
    </row>
    <row r="19" spans="2:37" ht="16.5" thickBot="1">
      <c r="B19" s="129" t="s">
        <v>13</v>
      </c>
      <c r="C19" s="130"/>
      <c r="D19" s="130"/>
      <c r="E19" s="41"/>
      <c r="F19" s="42">
        <f>F18*F17</f>
        <v>195</v>
      </c>
      <c r="G19" s="42">
        <f aca="true" t="shared" si="1" ref="G19:AI19">G17*G18</f>
        <v>1080</v>
      </c>
      <c r="H19" s="42">
        <f t="shared" si="1"/>
        <v>0</v>
      </c>
      <c r="I19" s="42">
        <f t="shared" si="1"/>
        <v>0</v>
      </c>
      <c r="J19" s="42">
        <f t="shared" si="1"/>
        <v>1.65</v>
      </c>
      <c r="K19" s="42">
        <f t="shared" si="1"/>
        <v>0</v>
      </c>
      <c r="L19" s="42">
        <f t="shared" si="1"/>
        <v>0</v>
      </c>
      <c r="M19" s="42">
        <f t="shared" si="1"/>
        <v>239.03</v>
      </c>
      <c r="N19" s="42">
        <f t="shared" si="1"/>
        <v>1679.94</v>
      </c>
      <c r="O19" s="42">
        <f t="shared" si="1"/>
        <v>318</v>
      </c>
      <c r="P19" s="42">
        <f t="shared" si="1"/>
        <v>0</v>
      </c>
      <c r="Q19" s="42">
        <f t="shared" si="1"/>
        <v>0</v>
      </c>
      <c r="R19" s="42">
        <f t="shared" si="1"/>
        <v>0</v>
      </c>
      <c r="S19" s="42">
        <f t="shared" si="1"/>
        <v>0</v>
      </c>
      <c r="T19" s="42">
        <f t="shared" si="1"/>
        <v>0</v>
      </c>
      <c r="U19" s="42">
        <f t="shared" si="1"/>
        <v>0</v>
      </c>
      <c r="V19" s="42">
        <f t="shared" si="1"/>
        <v>0</v>
      </c>
      <c r="W19" s="42">
        <f t="shared" si="1"/>
        <v>0</v>
      </c>
      <c r="X19" s="42">
        <f t="shared" si="1"/>
        <v>51.7</v>
      </c>
      <c r="Y19" s="42">
        <f t="shared" si="1"/>
        <v>0</v>
      </c>
      <c r="Z19" s="42">
        <f t="shared" si="1"/>
        <v>0</v>
      </c>
      <c r="AA19" s="42">
        <f t="shared" si="1"/>
        <v>0</v>
      </c>
      <c r="AB19" s="42">
        <f t="shared" si="1"/>
        <v>0</v>
      </c>
      <c r="AC19" s="42">
        <f t="shared" si="1"/>
        <v>0</v>
      </c>
      <c r="AD19" s="42">
        <f t="shared" si="1"/>
        <v>0</v>
      </c>
      <c r="AE19" s="42">
        <f t="shared" si="1"/>
        <v>0</v>
      </c>
      <c r="AF19" s="42">
        <f t="shared" si="1"/>
        <v>0</v>
      </c>
      <c r="AG19" s="42">
        <f t="shared" si="1"/>
        <v>0</v>
      </c>
      <c r="AH19" s="42">
        <f t="shared" si="1"/>
        <v>0</v>
      </c>
      <c r="AI19" s="42">
        <f t="shared" si="1"/>
        <v>0</v>
      </c>
      <c r="AJ19" s="43">
        <f>SUM(F19:AI19)</f>
        <v>3565.3199999999997</v>
      </c>
      <c r="AK19" s="34">
        <f>AJ19/C17</f>
        <v>35.6532</v>
      </c>
    </row>
    <row r="20" spans="2:37" ht="15.75">
      <c r="B20" s="131" t="s">
        <v>14</v>
      </c>
      <c r="C20" s="127"/>
      <c r="D20" s="127"/>
      <c r="E20" s="44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6"/>
      <c r="AA20" s="46"/>
      <c r="AB20" s="46"/>
      <c r="AC20" s="46"/>
      <c r="AD20" s="46"/>
      <c r="AE20" s="46"/>
      <c r="AF20" s="46"/>
      <c r="AG20" s="46"/>
      <c r="AH20" s="47"/>
      <c r="AI20" s="48"/>
      <c r="AJ20" s="46"/>
      <c r="AK20" s="34"/>
    </row>
    <row r="21" spans="2:37" ht="18.75">
      <c r="B21" s="112" t="s">
        <v>196</v>
      </c>
      <c r="C21" s="113"/>
      <c r="D21" s="113"/>
      <c r="E21" s="80">
        <v>80</v>
      </c>
      <c r="F21" s="82"/>
      <c r="G21" s="82"/>
      <c r="H21" s="82"/>
      <c r="I21" s="82"/>
      <c r="J21" s="82"/>
      <c r="K21" s="82"/>
      <c r="L21" s="82"/>
      <c r="M21" s="82"/>
      <c r="N21" s="82">
        <v>81</v>
      </c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26"/>
      <c r="AD21" s="26"/>
      <c r="AE21" s="26"/>
      <c r="AF21" s="26"/>
      <c r="AG21" s="26"/>
      <c r="AH21" s="26"/>
      <c r="AI21" s="26"/>
      <c r="AJ21" s="27"/>
      <c r="AK21" s="34"/>
    </row>
    <row r="22" spans="2:37" ht="18.75">
      <c r="B22" s="114" t="s">
        <v>197</v>
      </c>
      <c r="C22" s="115"/>
      <c r="D22" s="116"/>
      <c r="E22" s="80">
        <v>150</v>
      </c>
      <c r="F22" s="82"/>
      <c r="G22" s="82"/>
      <c r="H22" s="82"/>
      <c r="I22" s="82"/>
      <c r="J22" s="82">
        <v>1.5</v>
      </c>
      <c r="K22" s="82"/>
      <c r="L22" s="82"/>
      <c r="M22" s="82">
        <v>5.3</v>
      </c>
      <c r="N22" s="82"/>
      <c r="O22" s="82">
        <v>60</v>
      </c>
      <c r="P22" s="82"/>
      <c r="Q22" s="82"/>
      <c r="R22" s="82"/>
      <c r="S22" s="82"/>
      <c r="T22" s="82"/>
      <c r="U22" s="82"/>
      <c r="V22" s="82"/>
      <c r="W22" s="82"/>
      <c r="X22" s="82"/>
      <c r="Y22" s="83"/>
      <c r="Z22" s="83"/>
      <c r="AA22" s="83"/>
      <c r="AB22" s="83"/>
      <c r="AC22" s="29"/>
      <c r="AD22" s="29"/>
      <c r="AE22" s="29"/>
      <c r="AF22" s="29"/>
      <c r="AG22" s="29"/>
      <c r="AH22" s="29"/>
      <c r="AI22" s="29"/>
      <c r="AJ22" s="27"/>
      <c r="AK22" s="34"/>
    </row>
    <row r="23" spans="2:37" ht="18.75">
      <c r="B23" s="114" t="s">
        <v>194</v>
      </c>
      <c r="C23" s="115"/>
      <c r="D23" s="116"/>
      <c r="E23" s="80">
        <v>20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>
        <v>20</v>
      </c>
      <c r="Y23" s="83"/>
      <c r="Z23" s="83"/>
      <c r="AA23" s="83"/>
      <c r="AB23" s="83"/>
      <c r="AC23" s="29"/>
      <c r="AD23" s="29"/>
      <c r="AE23" s="29"/>
      <c r="AF23" s="29"/>
      <c r="AG23" s="29"/>
      <c r="AH23" s="29"/>
      <c r="AI23" s="29"/>
      <c r="AJ23" s="27"/>
      <c r="AK23" s="34"/>
    </row>
    <row r="24" spans="2:37" ht="18.75">
      <c r="B24" s="114" t="s">
        <v>31</v>
      </c>
      <c r="C24" s="115"/>
      <c r="D24" s="116"/>
      <c r="E24" s="80">
        <v>200</v>
      </c>
      <c r="F24" s="82"/>
      <c r="G24" s="82">
        <v>1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3"/>
      <c r="Z24" s="83"/>
      <c r="AA24" s="83"/>
      <c r="AB24" s="83"/>
      <c r="AC24" s="29"/>
      <c r="AD24" s="29"/>
      <c r="AE24" s="29"/>
      <c r="AF24" s="29"/>
      <c r="AG24" s="29"/>
      <c r="AH24" s="29"/>
      <c r="AI24" s="29"/>
      <c r="AJ24" s="27"/>
      <c r="AK24" s="34"/>
    </row>
    <row r="25" spans="2:37" ht="18.75">
      <c r="B25" s="114" t="s">
        <v>79</v>
      </c>
      <c r="C25" s="115"/>
      <c r="D25" s="116"/>
      <c r="E25" s="80">
        <v>10</v>
      </c>
      <c r="F25" s="82">
        <v>1</v>
      </c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4"/>
      <c r="Y25" s="85"/>
      <c r="Z25" s="86"/>
      <c r="AA25" s="86"/>
      <c r="AB25" s="86"/>
      <c r="AC25" s="91"/>
      <c r="AD25" s="91"/>
      <c r="AE25" s="91"/>
      <c r="AF25" s="91"/>
      <c r="AG25" s="91"/>
      <c r="AH25" s="70"/>
      <c r="AI25" s="19"/>
      <c r="AJ25" s="27"/>
      <c r="AK25" s="34"/>
    </row>
    <row r="26" spans="2:37" ht="18.75">
      <c r="B26" s="112"/>
      <c r="C26" s="113"/>
      <c r="D26" s="113"/>
      <c r="E26" s="80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4"/>
      <c r="Y26" s="87"/>
      <c r="Z26" s="88"/>
      <c r="AA26" s="88"/>
      <c r="AB26" s="88"/>
      <c r="AC26" s="92"/>
      <c r="AD26" s="92"/>
      <c r="AE26" s="92"/>
      <c r="AF26" s="92"/>
      <c r="AG26" s="92"/>
      <c r="AH26" s="33"/>
      <c r="AI26" s="19"/>
      <c r="AJ26" s="27"/>
      <c r="AK26" s="34"/>
    </row>
    <row r="27" spans="2:37" ht="16.5" thickBot="1">
      <c r="B27" s="35" t="s">
        <v>9</v>
      </c>
      <c r="C27" s="36">
        <v>1</v>
      </c>
      <c r="D27" s="25" t="s">
        <v>10</v>
      </c>
      <c r="E27" s="25"/>
      <c r="F27" s="26">
        <f>SUM(F21:F26)</f>
        <v>1</v>
      </c>
      <c r="G27" s="26">
        <f>SUM(G21:G26)</f>
        <v>1</v>
      </c>
      <c r="H27" s="26">
        <f aca="true" t="shared" si="2" ref="H27:AI27">SUM(H21:H26)/1000</f>
        <v>0</v>
      </c>
      <c r="I27" s="26">
        <f t="shared" si="2"/>
        <v>0</v>
      </c>
      <c r="J27" s="26">
        <f t="shared" si="2"/>
        <v>0.0015</v>
      </c>
      <c r="K27" s="26">
        <f t="shared" si="2"/>
        <v>0</v>
      </c>
      <c r="L27" s="26">
        <f t="shared" si="2"/>
        <v>0</v>
      </c>
      <c r="M27" s="26">
        <f t="shared" si="2"/>
        <v>0.0053</v>
      </c>
      <c r="N27" s="26">
        <f t="shared" si="2"/>
        <v>0.081</v>
      </c>
      <c r="O27" s="26">
        <f t="shared" si="2"/>
        <v>0.06</v>
      </c>
      <c r="P27" s="26">
        <f t="shared" si="2"/>
        <v>0</v>
      </c>
      <c r="Q27" s="26">
        <f t="shared" si="2"/>
        <v>0</v>
      </c>
      <c r="R27" s="26">
        <f t="shared" si="2"/>
        <v>0</v>
      </c>
      <c r="S27" s="26">
        <f t="shared" si="2"/>
        <v>0</v>
      </c>
      <c r="T27" s="26">
        <f t="shared" si="2"/>
        <v>0</v>
      </c>
      <c r="U27" s="26">
        <f t="shared" si="2"/>
        <v>0</v>
      </c>
      <c r="V27" s="26">
        <f t="shared" si="2"/>
        <v>0</v>
      </c>
      <c r="W27" s="26">
        <f t="shared" si="2"/>
        <v>0</v>
      </c>
      <c r="X27" s="26">
        <f t="shared" si="2"/>
        <v>0.02</v>
      </c>
      <c r="Y27" s="26">
        <f t="shared" si="2"/>
        <v>0</v>
      </c>
      <c r="Z27" s="26">
        <f t="shared" si="2"/>
        <v>0</v>
      </c>
      <c r="AA27" s="26">
        <f t="shared" si="2"/>
        <v>0</v>
      </c>
      <c r="AB27" s="26">
        <f t="shared" si="2"/>
        <v>0</v>
      </c>
      <c r="AC27" s="26">
        <f t="shared" si="2"/>
        <v>0</v>
      </c>
      <c r="AD27" s="26">
        <f t="shared" si="2"/>
        <v>0</v>
      </c>
      <c r="AE27" s="26">
        <f t="shared" si="2"/>
        <v>0</v>
      </c>
      <c r="AF27" s="26">
        <f t="shared" si="2"/>
        <v>0</v>
      </c>
      <c r="AG27" s="26">
        <f t="shared" si="2"/>
        <v>0</v>
      </c>
      <c r="AH27" s="26">
        <f t="shared" si="2"/>
        <v>0</v>
      </c>
      <c r="AI27" s="26">
        <f t="shared" si="2"/>
        <v>0</v>
      </c>
      <c r="AJ27" s="27"/>
      <c r="AK27" s="34"/>
    </row>
    <row r="28" spans="2:37" ht="16.5" thickBot="1">
      <c r="B28" s="37" t="s">
        <v>11</v>
      </c>
      <c r="C28" s="38">
        <v>100</v>
      </c>
      <c r="D28" s="28" t="s">
        <v>10</v>
      </c>
      <c r="E28" s="28"/>
      <c r="F28" s="26">
        <f>F27*C28</f>
        <v>100</v>
      </c>
      <c r="G28" s="26">
        <f>G27*C28</f>
        <v>100</v>
      </c>
      <c r="H28" s="26">
        <f>H27*C28</f>
        <v>0</v>
      </c>
      <c r="I28" s="26">
        <f>I27*C28</f>
        <v>0</v>
      </c>
      <c r="J28" s="26">
        <f>J27*C28</f>
        <v>0.15</v>
      </c>
      <c r="K28" s="26">
        <f>K27*C28</f>
        <v>0</v>
      </c>
      <c r="L28" s="26">
        <f>L27*C28</f>
        <v>0</v>
      </c>
      <c r="M28" s="26">
        <f>M27*C28</f>
        <v>0.53</v>
      </c>
      <c r="N28" s="26">
        <f>N27*C28</f>
        <v>8.1</v>
      </c>
      <c r="O28" s="26">
        <f>O27*C28</f>
        <v>6</v>
      </c>
      <c r="P28" s="26">
        <f>P27*C28</f>
        <v>0</v>
      </c>
      <c r="Q28" s="26">
        <f>Q27*C28</f>
        <v>0</v>
      </c>
      <c r="R28" s="26">
        <f>R27*C28</f>
        <v>0</v>
      </c>
      <c r="S28" s="26">
        <f>S27*C28</f>
        <v>0</v>
      </c>
      <c r="T28" s="26">
        <f>T27*C28</f>
        <v>0</v>
      </c>
      <c r="U28" s="26">
        <f>U27*C28</f>
        <v>0</v>
      </c>
      <c r="V28" s="26">
        <f>V27*C28</f>
        <v>0</v>
      </c>
      <c r="W28" s="26">
        <f>W27*C28</f>
        <v>0</v>
      </c>
      <c r="X28" s="26">
        <f>X27*C28</f>
        <v>2</v>
      </c>
      <c r="Y28" s="26">
        <f>Y27*C28</f>
        <v>0</v>
      </c>
      <c r="Z28" s="26">
        <f>Z27*C28</f>
        <v>0</v>
      </c>
      <c r="AA28" s="26">
        <f>AA27*C28</f>
        <v>0</v>
      </c>
      <c r="AB28" s="26">
        <f>AB27*C28</f>
        <v>0</v>
      </c>
      <c r="AC28" s="26">
        <f>AC27*C28</f>
        <v>0</v>
      </c>
      <c r="AD28" s="26">
        <f>AD27*C28</f>
        <v>0</v>
      </c>
      <c r="AE28" s="26">
        <f>AE27*C28</f>
        <v>0</v>
      </c>
      <c r="AF28" s="26">
        <f>AF27*C28</f>
        <v>0</v>
      </c>
      <c r="AG28" s="26">
        <f>AG27*C28</f>
        <v>0</v>
      </c>
      <c r="AH28" s="26">
        <f>AH27*C28</f>
        <v>0</v>
      </c>
      <c r="AI28" s="26">
        <f>AI27*C28</f>
        <v>0</v>
      </c>
      <c r="AJ28" s="27"/>
      <c r="AK28" s="34"/>
    </row>
    <row r="29" spans="2:37" ht="16.5" thickBot="1">
      <c r="B29" s="126" t="s">
        <v>12</v>
      </c>
      <c r="C29" s="127"/>
      <c r="D29" s="128"/>
      <c r="E29" s="25"/>
      <c r="F29" s="26">
        <v>1.95</v>
      </c>
      <c r="G29" s="26">
        <v>10.8</v>
      </c>
      <c r="H29" s="26"/>
      <c r="I29" s="26"/>
      <c r="J29" s="26">
        <v>11</v>
      </c>
      <c r="K29" s="26"/>
      <c r="L29" s="26"/>
      <c r="M29" s="26">
        <v>451</v>
      </c>
      <c r="N29" s="26">
        <v>207.4</v>
      </c>
      <c r="O29" s="26">
        <v>53</v>
      </c>
      <c r="P29" s="26"/>
      <c r="Q29" s="26"/>
      <c r="R29" s="40"/>
      <c r="S29" s="40"/>
      <c r="T29" s="40"/>
      <c r="U29" s="40"/>
      <c r="V29" s="40"/>
      <c r="W29" s="40"/>
      <c r="X29" s="40">
        <v>25.85</v>
      </c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34"/>
    </row>
    <row r="30" spans="2:37" ht="16.5" thickBot="1">
      <c r="B30" s="132" t="s">
        <v>13</v>
      </c>
      <c r="C30" s="133"/>
      <c r="D30" s="133"/>
      <c r="E30" s="49"/>
      <c r="F30" s="42">
        <f>F29*F28</f>
        <v>195</v>
      </c>
      <c r="G30" s="42">
        <f aca="true" t="shared" si="3" ref="G30:AI30">G28*G29</f>
        <v>1080</v>
      </c>
      <c r="H30" s="42">
        <f t="shared" si="3"/>
        <v>0</v>
      </c>
      <c r="I30" s="42">
        <f t="shared" si="3"/>
        <v>0</v>
      </c>
      <c r="J30" s="42">
        <f t="shared" si="3"/>
        <v>1.65</v>
      </c>
      <c r="K30" s="42">
        <f t="shared" si="3"/>
        <v>0</v>
      </c>
      <c r="L30" s="42">
        <f t="shared" si="3"/>
        <v>0</v>
      </c>
      <c r="M30" s="42">
        <f t="shared" si="3"/>
        <v>239.03</v>
      </c>
      <c r="N30" s="42">
        <f t="shared" si="3"/>
        <v>1679.94</v>
      </c>
      <c r="O30" s="42">
        <f t="shared" si="3"/>
        <v>318</v>
      </c>
      <c r="P30" s="42">
        <f t="shared" si="3"/>
        <v>0</v>
      </c>
      <c r="Q30" s="42">
        <f t="shared" si="3"/>
        <v>0</v>
      </c>
      <c r="R30" s="42">
        <f t="shared" si="3"/>
        <v>0</v>
      </c>
      <c r="S30" s="42">
        <f t="shared" si="3"/>
        <v>0</v>
      </c>
      <c r="T30" s="42">
        <f t="shared" si="3"/>
        <v>0</v>
      </c>
      <c r="U30" s="42">
        <f t="shared" si="3"/>
        <v>0</v>
      </c>
      <c r="V30" s="42">
        <f t="shared" si="3"/>
        <v>0</v>
      </c>
      <c r="W30" s="42">
        <f t="shared" si="3"/>
        <v>0</v>
      </c>
      <c r="X30" s="42">
        <f t="shared" si="3"/>
        <v>51.7</v>
      </c>
      <c r="Y30" s="42">
        <f t="shared" si="3"/>
        <v>0</v>
      </c>
      <c r="Z30" s="42">
        <f t="shared" si="3"/>
        <v>0</v>
      </c>
      <c r="AA30" s="42">
        <f t="shared" si="3"/>
        <v>0</v>
      </c>
      <c r="AB30" s="42">
        <f t="shared" si="3"/>
        <v>0</v>
      </c>
      <c r="AC30" s="42">
        <f t="shared" si="3"/>
        <v>0</v>
      </c>
      <c r="AD30" s="42">
        <f>AD28*AD29</f>
        <v>0</v>
      </c>
      <c r="AE30" s="42">
        <f t="shared" si="3"/>
        <v>0</v>
      </c>
      <c r="AF30" s="42">
        <f t="shared" si="3"/>
        <v>0</v>
      </c>
      <c r="AG30" s="42">
        <f>AG28*AG29</f>
        <v>0</v>
      </c>
      <c r="AH30" s="42">
        <f t="shared" si="3"/>
        <v>0</v>
      </c>
      <c r="AI30" s="42">
        <f t="shared" si="3"/>
        <v>0</v>
      </c>
      <c r="AJ30" s="43">
        <f>SUM(F30:AI30)</f>
        <v>3565.3199999999997</v>
      </c>
      <c r="AK30" s="34">
        <f>AJ30/C28</f>
        <v>35.6532</v>
      </c>
    </row>
    <row r="31" spans="2:37" ht="15.75">
      <c r="B31" s="99" t="s">
        <v>15</v>
      </c>
      <c r="C31" s="100"/>
      <c r="D31" s="100"/>
      <c r="E31" s="50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2"/>
      <c r="AK31" s="34"/>
    </row>
    <row r="32" spans="2:37" ht="18.75">
      <c r="B32" s="112" t="s">
        <v>198</v>
      </c>
      <c r="C32" s="113"/>
      <c r="D32" s="113"/>
      <c r="E32" s="80">
        <v>100</v>
      </c>
      <c r="F32" s="82"/>
      <c r="G32" s="82"/>
      <c r="H32" s="82"/>
      <c r="I32" s="82"/>
      <c r="J32" s="82"/>
      <c r="K32" s="82">
        <v>5</v>
      </c>
      <c r="L32" s="82">
        <v>5</v>
      </c>
      <c r="M32" s="82"/>
      <c r="N32" s="82"/>
      <c r="O32" s="82"/>
      <c r="P32" s="82"/>
      <c r="Q32" s="82"/>
      <c r="R32" s="82"/>
      <c r="S32" s="82">
        <v>12</v>
      </c>
      <c r="T32" s="82">
        <v>99</v>
      </c>
      <c r="U32" s="82"/>
      <c r="V32" s="82"/>
      <c r="W32" s="82"/>
      <c r="X32" s="82"/>
      <c r="Y32" s="82"/>
      <c r="Z32" s="82"/>
      <c r="AA32" s="82"/>
      <c r="AB32" s="82"/>
      <c r="AC32" s="26"/>
      <c r="AD32" s="26"/>
      <c r="AE32" s="26"/>
      <c r="AF32" s="26"/>
      <c r="AG32" s="26"/>
      <c r="AH32" s="26"/>
      <c r="AI32" s="26"/>
      <c r="AJ32" s="27"/>
      <c r="AK32" s="34"/>
    </row>
    <row r="33" spans="2:37" ht="18.75">
      <c r="B33" s="114" t="s">
        <v>199</v>
      </c>
      <c r="C33" s="115"/>
      <c r="D33" s="116"/>
      <c r="E33" s="80">
        <v>250</v>
      </c>
      <c r="F33" s="82"/>
      <c r="G33" s="82"/>
      <c r="H33" s="82"/>
      <c r="I33" s="82"/>
      <c r="J33" s="82">
        <v>2.5</v>
      </c>
      <c r="K33" s="82"/>
      <c r="L33" s="82">
        <v>2.5</v>
      </c>
      <c r="M33" s="82"/>
      <c r="N33" s="82"/>
      <c r="O33" s="82"/>
      <c r="P33" s="82"/>
      <c r="Q33" s="82">
        <v>115.5</v>
      </c>
      <c r="R33" s="82">
        <v>12</v>
      </c>
      <c r="S33" s="82">
        <v>12.5</v>
      </c>
      <c r="T33" s="82"/>
      <c r="U33" s="82">
        <v>5</v>
      </c>
      <c r="V33" s="82"/>
      <c r="W33" s="82"/>
      <c r="X33" s="82"/>
      <c r="Y33" s="82"/>
      <c r="Z33" s="82"/>
      <c r="AA33" s="82"/>
      <c r="AB33" s="82"/>
      <c r="AC33" s="26"/>
      <c r="AD33" s="26"/>
      <c r="AE33" s="26"/>
      <c r="AF33" s="26"/>
      <c r="AG33" s="26"/>
      <c r="AH33" s="26"/>
      <c r="AI33" s="26"/>
      <c r="AJ33" s="27"/>
      <c r="AK33" s="34"/>
    </row>
    <row r="34" spans="2:37" ht="18.75">
      <c r="B34" s="114" t="s">
        <v>200</v>
      </c>
      <c r="C34" s="115"/>
      <c r="D34" s="116"/>
      <c r="E34" s="80">
        <v>100</v>
      </c>
      <c r="F34" s="82"/>
      <c r="G34" s="82"/>
      <c r="H34" s="82"/>
      <c r="I34" s="82"/>
      <c r="J34" s="82">
        <v>3</v>
      </c>
      <c r="K34" s="82"/>
      <c r="L34" s="82"/>
      <c r="M34" s="82"/>
      <c r="N34" s="82"/>
      <c r="O34" s="82"/>
      <c r="P34" s="82"/>
      <c r="Q34" s="82"/>
      <c r="R34" s="82"/>
      <c r="S34" s="82">
        <v>5</v>
      </c>
      <c r="T34" s="82"/>
      <c r="U34" s="82"/>
      <c r="V34" s="82">
        <v>131</v>
      </c>
      <c r="W34" s="82"/>
      <c r="X34" s="82"/>
      <c r="Y34" s="82"/>
      <c r="Z34" s="82"/>
      <c r="AA34" s="82"/>
      <c r="AB34" s="82"/>
      <c r="AC34" s="26"/>
      <c r="AD34" s="26"/>
      <c r="AE34" s="26"/>
      <c r="AF34" s="26"/>
      <c r="AG34" s="26"/>
      <c r="AH34" s="26"/>
      <c r="AI34" s="26"/>
      <c r="AJ34" s="27"/>
      <c r="AK34" s="34"/>
    </row>
    <row r="35" spans="2:37" ht="18.75">
      <c r="B35" s="114" t="s">
        <v>201</v>
      </c>
      <c r="C35" s="115"/>
      <c r="D35" s="116"/>
      <c r="E35" s="80">
        <v>150</v>
      </c>
      <c r="F35" s="82"/>
      <c r="G35" s="82"/>
      <c r="H35" s="82"/>
      <c r="I35" s="82"/>
      <c r="J35" s="82">
        <v>4</v>
      </c>
      <c r="K35" s="82"/>
      <c r="L35" s="82">
        <v>9.2</v>
      </c>
      <c r="M35" s="82"/>
      <c r="N35" s="82"/>
      <c r="O35" s="82"/>
      <c r="P35" s="82"/>
      <c r="Q35" s="82">
        <v>123</v>
      </c>
      <c r="R35" s="82">
        <v>20</v>
      </c>
      <c r="S35" s="82">
        <v>40</v>
      </c>
      <c r="T35" s="82">
        <v>51</v>
      </c>
      <c r="U35" s="82"/>
      <c r="V35" s="82"/>
      <c r="W35" s="82"/>
      <c r="X35" s="82"/>
      <c r="Y35" s="82">
        <v>3</v>
      </c>
      <c r="Z35" s="82">
        <v>3</v>
      </c>
      <c r="AA35" s="82"/>
      <c r="AB35" s="82"/>
      <c r="AC35" s="26"/>
      <c r="AD35" s="26"/>
      <c r="AE35" s="26"/>
      <c r="AF35" s="26"/>
      <c r="AG35" s="26"/>
      <c r="AH35" s="26"/>
      <c r="AI35" s="26"/>
      <c r="AJ35" s="27"/>
      <c r="AK35" s="34"/>
    </row>
    <row r="36" spans="2:37" ht="18.75">
      <c r="B36" s="114" t="s">
        <v>142</v>
      </c>
      <c r="C36" s="115"/>
      <c r="D36" s="116"/>
      <c r="E36" s="80">
        <v>200</v>
      </c>
      <c r="F36" s="82"/>
      <c r="G36" s="82"/>
      <c r="H36" s="82"/>
      <c r="I36" s="82"/>
      <c r="J36" s="82"/>
      <c r="K36" s="82">
        <v>15</v>
      </c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>
        <v>1</v>
      </c>
      <c r="X36" s="82"/>
      <c r="Y36" s="82"/>
      <c r="Z36" s="82"/>
      <c r="AA36" s="82"/>
      <c r="AB36" s="82"/>
      <c r="AC36" s="26"/>
      <c r="AD36" s="26"/>
      <c r="AE36" s="26"/>
      <c r="AF36" s="26"/>
      <c r="AG36" s="26"/>
      <c r="AH36" s="26"/>
      <c r="AI36" s="26"/>
      <c r="AJ36" s="27"/>
      <c r="AK36" s="34"/>
    </row>
    <row r="37" spans="2:37" ht="18.75">
      <c r="B37" s="114" t="s">
        <v>51</v>
      </c>
      <c r="C37" s="115"/>
      <c r="D37" s="116"/>
      <c r="E37" s="80">
        <v>50</v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26"/>
      <c r="AD37" s="26"/>
      <c r="AE37" s="26"/>
      <c r="AF37" s="26"/>
      <c r="AG37" s="26"/>
      <c r="AH37" s="26"/>
      <c r="AI37" s="26"/>
      <c r="AJ37" s="27"/>
      <c r="AK37" s="34"/>
    </row>
    <row r="38" spans="2:37" ht="18.75">
      <c r="B38" s="112" t="s">
        <v>66</v>
      </c>
      <c r="C38" s="113"/>
      <c r="D38" s="113"/>
      <c r="E38" s="80">
        <v>40</v>
      </c>
      <c r="F38" s="82"/>
      <c r="G38" s="82"/>
      <c r="H38" s="82">
        <v>40</v>
      </c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26"/>
      <c r="AD38" s="26"/>
      <c r="AE38" s="26"/>
      <c r="AF38" s="26"/>
      <c r="AG38" s="26"/>
      <c r="AH38" s="26"/>
      <c r="AI38" s="26"/>
      <c r="AJ38" s="27"/>
      <c r="AK38" s="34"/>
    </row>
    <row r="39" spans="2:37" ht="16.5" thickBot="1">
      <c r="B39" s="35" t="s">
        <v>9</v>
      </c>
      <c r="C39" s="36">
        <v>1</v>
      </c>
      <c r="D39" s="25" t="s">
        <v>10</v>
      </c>
      <c r="E39" s="25"/>
      <c r="F39" s="26">
        <f aca="true" t="shared" si="4" ref="F39:AI39">SUM(F32:F38)/1000</f>
        <v>0</v>
      </c>
      <c r="G39" s="26">
        <f t="shared" si="4"/>
        <v>0</v>
      </c>
      <c r="H39" s="26">
        <f t="shared" si="4"/>
        <v>0.04</v>
      </c>
      <c r="I39" s="26">
        <f t="shared" si="4"/>
        <v>0</v>
      </c>
      <c r="J39" s="26">
        <f t="shared" si="4"/>
        <v>0.0095</v>
      </c>
      <c r="K39" s="26">
        <f t="shared" si="4"/>
        <v>0.02</v>
      </c>
      <c r="L39" s="26">
        <f t="shared" si="4"/>
        <v>0.0167</v>
      </c>
      <c r="M39" s="26">
        <f t="shared" si="4"/>
        <v>0</v>
      </c>
      <c r="N39" s="26">
        <f t="shared" si="4"/>
        <v>0</v>
      </c>
      <c r="O39" s="26">
        <f t="shared" si="4"/>
        <v>0</v>
      </c>
      <c r="P39" s="26">
        <f t="shared" si="4"/>
        <v>0</v>
      </c>
      <c r="Q39" s="26">
        <f t="shared" si="4"/>
        <v>0.2385</v>
      </c>
      <c r="R39" s="26">
        <f t="shared" si="4"/>
        <v>0.032</v>
      </c>
      <c r="S39" s="26">
        <f t="shared" si="4"/>
        <v>0.0695</v>
      </c>
      <c r="T39" s="26">
        <f t="shared" si="4"/>
        <v>0.15</v>
      </c>
      <c r="U39" s="26">
        <f t="shared" si="4"/>
        <v>0.005</v>
      </c>
      <c r="V39" s="26">
        <f t="shared" si="4"/>
        <v>0.131</v>
      </c>
      <c r="W39" s="26">
        <f t="shared" si="4"/>
        <v>0.001</v>
      </c>
      <c r="X39" s="26">
        <f t="shared" si="4"/>
        <v>0</v>
      </c>
      <c r="Y39" s="26">
        <f t="shared" si="4"/>
        <v>0.003</v>
      </c>
      <c r="Z39" s="26">
        <f t="shared" si="4"/>
        <v>0.003</v>
      </c>
      <c r="AA39" s="26">
        <f t="shared" si="4"/>
        <v>0</v>
      </c>
      <c r="AB39" s="26">
        <f t="shared" si="4"/>
        <v>0</v>
      </c>
      <c r="AC39" s="26">
        <f t="shared" si="4"/>
        <v>0</v>
      </c>
      <c r="AD39" s="26">
        <f t="shared" si="4"/>
        <v>0</v>
      </c>
      <c r="AE39" s="26">
        <f t="shared" si="4"/>
        <v>0</v>
      </c>
      <c r="AF39" s="26">
        <f t="shared" si="4"/>
        <v>0</v>
      </c>
      <c r="AG39" s="26">
        <f t="shared" si="4"/>
        <v>0</v>
      </c>
      <c r="AH39" s="26">
        <f t="shared" si="4"/>
        <v>0</v>
      </c>
      <c r="AI39" s="26">
        <f t="shared" si="4"/>
        <v>0</v>
      </c>
      <c r="AJ39" s="27"/>
      <c r="AK39" s="34"/>
    </row>
    <row r="40" spans="2:37" ht="16.5" thickBot="1">
      <c r="B40" s="37" t="s">
        <v>11</v>
      </c>
      <c r="C40" s="38">
        <v>100</v>
      </c>
      <c r="D40" s="28" t="s">
        <v>10</v>
      </c>
      <c r="E40" s="28"/>
      <c r="F40" s="26">
        <f>F39*C40</f>
        <v>0</v>
      </c>
      <c r="G40" s="26">
        <f>G39*C40</f>
        <v>0</v>
      </c>
      <c r="H40" s="26">
        <f>H39*C40</f>
        <v>4</v>
      </c>
      <c r="I40" s="26">
        <f>I39*C40</f>
        <v>0</v>
      </c>
      <c r="J40" s="26">
        <f>J39*C40</f>
        <v>0.95</v>
      </c>
      <c r="K40" s="26">
        <f>K39*C40</f>
        <v>2</v>
      </c>
      <c r="L40" s="26">
        <f>L39*C40</f>
        <v>1.67</v>
      </c>
      <c r="M40" s="26">
        <f>M39*C40</f>
        <v>0</v>
      </c>
      <c r="N40" s="26">
        <f>N39*C40</f>
        <v>0</v>
      </c>
      <c r="O40" s="26">
        <f>O39*C40</f>
        <v>0</v>
      </c>
      <c r="P40" s="26">
        <f>P39*C40</f>
        <v>0</v>
      </c>
      <c r="Q40" s="26">
        <f>Q39*C40</f>
        <v>23.849999999999998</v>
      </c>
      <c r="R40" s="26">
        <f>R39*C40</f>
        <v>3.2</v>
      </c>
      <c r="S40" s="26">
        <f>S39*C40</f>
        <v>6.950000000000001</v>
      </c>
      <c r="T40" s="26">
        <f>T39*C40</f>
        <v>15</v>
      </c>
      <c r="U40" s="26">
        <f>U39*C40</f>
        <v>0.5</v>
      </c>
      <c r="V40" s="26">
        <f>V39*C40</f>
        <v>13.100000000000001</v>
      </c>
      <c r="W40" s="26">
        <f>W39*C40</f>
        <v>0.1</v>
      </c>
      <c r="X40" s="26">
        <f>X39*C40</f>
        <v>0</v>
      </c>
      <c r="Y40" s="26">
        <f>Y39*C40</f>
        <v>0.3</v>
      </c>
      <c r="Z40" s="26">
        <f>Z39*C40</f>
        <v>0.3</v>
      </c>
      <c r="AA40" s="26">
        <f>AA39*C40</f>
        <v>0</v>
      </c>
      <c r="AB40" s="26">
        <f>AB39*C40</f>
        <v>0</v>
      </c>
      <c r="AC40" s="26">
        <f>AC39*C40</f>
        <v>0</v>
      </c>
      <c r="AD40" s="26">
        <f>AD39*C40</f>
        <v>0</v>
      </c>
      <c r="AE40" s="26">
        <f>AE39*C40</f>
        <v>0</v>
      </c>
      <c r="AF40" s="26">
        <f>AF39*C40</f>
        <v>0</v>
      </c>
      <c r="AG40" s="26">
        <f>AG39*C40</f>
        <v>0</v>
      </c>
      <c r="AH40" s="26">
        <f>AH39*C40</f>
        <v>0</v>
      </c>
      <c r="AI40" s="26">
        <f>AI39*C40</f>
        <v>0</v>
      </c>
      <c r="AJ40" s="27"/>
      <c r="AK40" s="34"/>
    </row>
    <row r="41" spans="2:37" ht="16.5" thickBot="1">
      <c r="B41" s="126" t="s">
        <v>12</v>
      </c>
      <c r="C41" s="127"/>
      <c r="D41" s="128"/>
      <c r="E41" s="25"/>
      <c r="F41" s="26"/>
      <c r="G41" s="26"/>
      <c r="H41" s="26">
        <v>25.85</v>
      </c>
      <c r="I41" s="26"/>
      <c r="J41" s="26">
        <v>11</v>
      </c>
      <c r="K41" s="26">
        <v>42</v>
      </c>
      <c r="L41" s="26">
        <v>83</v>
      </c>
      <c r="M41" s="26"/>
      <c r="N41" s="26"/>
      <c r="O41" s="26"/>
      <c r="P41" s="26"/>
      <c r="Q41" s="26">
        <v>10</v>
      </c>
      <c r="R41" s="29">
        <v>15</v>
      </c>
      <c r="S41" s="29">
        <v>15</v>
      </c>
      <c r="T41" s="29">
        <v>11.5</v>
      </c>
      <c r="U41" s="29">
        <v>55</v>
      </c>
      <c r="V41" s="29">
        <v>130</v>
      </c>
      <c r="W41" s="29">
        <v>300</v>
      </c>
      <c r="X41" s="29"/>
      <c r="Y41" s="29">
        <v>27</v>
      </c>
      <c r="Z41" s="29">
        <v>124</v>
      </c>
      <c r="AA41" s="29"/>
      <c r="AB41" s="29"/>
      <c r="AC41" s="29"/>
      <c r="AD41" s="29"/>
      <c r="AE41" s="29"/>
      <c r="AF41" s="29"/>
      <c r="AG41" s="29"/>
      <c r="AH41" s="29"/>
      <c r="AI41" s="29"/>
      <c r="AJ41" s="40"/>
      <c r="AK41" s="34"/>
    </row>
    <row r="42" spans="2:37" ht="16.5" thickBot="1">
      <c r="B42" s="129" t="s">
        <v>13</v>
      </c>
      <c r="C42" s="130"/>
      <c r="D42" s="130"/>
      <c r="E42" s="41"/>
      <c r="F42" s="53">
        <f aca="true" t="shared" si="5" ref="F42:AI42">F40*F41</f>
        <v>0</v>
      </c>
      <c r="G42" s="53">
        <f t="shared" si="5"/>
        <v>0</v>
      </c>
      <c r="H42" s="53">
        <f t="shared" si="5"/>
        <v>103.4</v>
      </c>
      <c r="I42" s="53">
        <f t="shared" si="5"/>
        <v>0</v>
      </c>
      <c r="J42" s="53">
        <f t="shared" si="5"/>
        <v>10.45</v>
      </c>
      <c r="K42" s="53">
        <f t="shared" si="5"/>
        <v>84</v>
      </c>
      <c r="L42" s="53">
        <f t="shared" si="5"/>
        <v>138.60999999999999</v>
      </c>
      <c r="M42" s="53">
        <f t="shared" si="5"/>
        <v>0</v>
      </c>
      <c r="N42" s="53">
        <f t="shared" si="5"/>
        <v>0</v>
      </c>
      <c r="O42" s="53">
        <f t="shared" si="5"/>
        <v>0</v>
      </c>
      <c r="P42" s="53">
        <f t="shared" si="5"/>
        <v>0</v>
      </c>
      <c r="Q42" s="53">
        <f t="shared" si="5"/>
        <v>238.49999999999997</v>
      </c>
      <c r="R42" s="53">
        <f t="shared" si="5"/>
        <v>48</v>
      </c>
      <c r="S42" s="53">
        <f t="shared" si="5"/>
        <v>104.25000000000001</v>
      </c>
      <c r="T42" s="53">
        <f t="shared" si="5"/>
        <v>172.5</v>
      </c>
      <c r="U42" s="53">
        <f t="shared" si="5"/>
        <v>27.5</v>
      </c>
      <c r="V42" s="53">
        <f t="shared" si="5"/>
        <v>1703.0000000000002</v>
      </c>
      <c r="W42" s="53">
        <f t="shared" si="5"/>
        <v>30</v>
      </c>
      <c r="X42" s="53">
        <f t="shared" si="5"/>
        <v>0</v>
      </c>
      <c r="Y42" s="53">
        <f t="shared" si="5"/>
        <v>8.1</v>
      </c>
      <c r="Z42" s="53">
        <f t="shared" si="5"/>
        <v>37.199999999999996</v>
      </c>
      <c r="AA42" s="53">
        <f t="shared" si="5"/>
        <v>0</v>
      </c>
      <c r="AB42" s="53">
        <f t="shared" si="5"/>
        <v>0</v>
      </c>
      <c r="AC42" s="53">
        <f t="shared" si="5"/>
        <v>0</v>
      </c>
      <c r="AD42" s="53">
        <f t="shared" si="5"/>
        <v>0</v>
      </c>
      <c r="AE42" s="53">
        <f t="shared" si="5"/>
        <v>0</v>
      </c>
      <c r="AF42" s="53">
        <f t="shared" si="5"/>
        <v>0</v>
      </c>
      <c r="AG42" s="53">
        <f t="shared" si="5"/>
        <v>0</v>
      </c>
      <c r="AH42" s="54">
        <f t="shared" si="5"/>
        <v>0</v>
      </c>
      <c r="AI42" s="53">
        <f t="shared" si="5"/>
        <v>0</v>
      </c>
      <c r="AJ42" s="43">
        <f>SUM(F42:AI42)</f>
        <v>2705.5099999999998</v>
      </c>
      <c r="AK42" s="34">
        <f>AJ42/C40</f>
        <v>27.055099999999996</v>
      </c>
    </row>
    <row r="43" spans="2:37" ht="15.75">
      <c r="B43" s="131" t="s">
        <v>16</v>
      </c>
      <c r="C43" s="127"/>
      <c r="D43" s="127"/>
      <c r="E43" s="39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6"/>
      <c r="AK43" s="34"/>
    </row>
    <row r="44" spans="2:37" ht="18.75">
      <c r="B44" s="112" t="s">
        <v>198</v>
      </c>
      <c r="C44" s="113"/>
      <c r="D44" s="113"/>
      <c r="E44" s="80">
        <v>100</v>
      </c>
      <c r="F44" s="82"/>
      <c r="G44" s="82"/>
      <c r="H44" s="82"/>
      <c r="I44" s="82"/>
      <c r="J44" s="82"/>
      <c r="K44" s="82">
        <v>5</v>
      </c>
      <c r="L44" s="82">
        <v>5</v>
      </c>
      <c r="M44" s="82"/>
      <c r="N44" s="82"/>
      <c r="O44" s="82"/>
      <c r="P44" s="82"/>
      <c r="Q44" s="82"/>
      <c r="R44" s="82"/>
      <c r="S44" s="82">
        <v>12</v>
      </c>
      <c r="T44" s="82">
        <v>99</v>
      </c>
      <c r="U44" s="82"/>
      <c r="V44" s="82"/>
      <c r="W44" s="82"/>
      <c r="X44" s="82"/>
      <c r="Y44" s="82"/>
      <c r="Z44" s="82"/>
      <c r="AA44" s="82"/>
      <c r="AB44" s="82"/>
      <c r="AC44" s="26"/>
      <c r="AD44" s="26"/>
      <c r="AE44" s="26"/>
      <c r="AF44" s="26"/>
      <c r="AG44" s="26"/>
      <c r="AH44" s="26"/>
      <c r="AI44" s="26"/>
      <c r="AJ44" s="27"/>
      <c r="AK44" s="34"/>
    </row>
    <row r="45" spans="2:37" ht="18.75">
      <c r="B45" s="114" t="s">
        <v>199</v>
      </c>
      <c r="C45" s="115"/>
      <c r="D45" s="116"/>
      <c r="E45" s="80">
        <v>250</v>
      </c>
      <c r="F45" s="82"/>
      <c r="G45" s="82"/>
      <c r="H45" s="82"/>
      <c r="I45" s="82"/>
      <c r="J45" s="82">
        <v>2.5</v>
      </c>
      <c r="K45" s="82"/>
      <c r="L45" s="82">
        <v>2.5</v>
      </c>
      <c r="M45" s="82"/>
      <c r="N45" s="82"/>
      <c r="O45" s="82"/>
      <c r="P45" s="82"/>
      <c r="Q45" s="82">
        <v>115.5</v>
      </c>
      <c r="R45" s="82">
        <v>12</v>
      </c>
      <c r="S45" s="82">
        <v>12.5</v>
      </c>
      <c r="T45" s="82"/>
      <c r="U45" s="82">
        <v>5</v>
      </c>
      <c r="V45" s="82"/>
      <c r="W45" s="82"/>
      <c r="X45" s="82"/>
      <c r="Y45" s="82"/>
      <c r="Z45" s="82"/>
      <c r="AA45" s="82"/>
      <c r="AB45" s="82"/>
      <c r="AC45" s="26"/>
      <c r="AD45" s="26"/>
      <c r="AE45" s="26"/>
      <c r="AF45" s="26"/>
      <c r="AG45" s="26"/>
      <c r="AH45" s="26"/>
      <c r="AI45" s="26"/>
      <c r="AJ45" s="27"/>
      <c r="AK45" s="34"/>
    </row>
    <row r="46" spans="2:37" ht="18.75">
      <c r="B46" s="114" t="s">
        <v>200</v>
      </c>
      <c r="C46" s="115"/>
      <c r="D46" s="116"/>
      <c r="E46" s="80">
        <v>100</v>
      </c>
      <c r="F46" s="82"/>
      <c r="G46" s="82"/>
      <c r="H46" s="82"/>
      <c r="I46" s="82"/>
      <c r="J46" s="82">
        <v>3</v>
      </c>
      <c r="K46" s="82"/>
      <c r="L46" s="82"/>
      <c r="M46" s="82"/>
      <c r="N46" s="82"/>
      <c r="O46" s="82"/>
      <c r="P46" s="82"/>
      <c r="Q46" s="82"/>
      <c r="R46" s="82"/>
      <c r="S46" s="82">
        <v>5</v>
      </c>
      <c r="T46" s="82"/>
      <c r="U46" s="82"/>
      <c r="V46" s="82">
        <v>131</v>
      </c>
      <c r="W46" s="82"/>
      <c r="X46" s="82"/>
      <c r="Y46" s="82"/>
      <c r="Z46" s="82"/>
      <c r="AA46" s="82"/>
      <c r="AB46" s="82"/>
      <c r="AC46" s="26"/>
      <c r="AD46" s="26"/>
      <c r="AE46" s="26"/>
      <c r="AF46" s="26"/>
      <c r="AG46" s="26"/>
      <c r="AH46" s="26"/>
      <c r="AI46" s="26"/>
      <c r="AJ46" s="27"/>
      <c r="AK46" s="34"/>
    </row>
    <row r="47" spans="2:37" ht="18.75">
      <c r="B47" s="114" t="s">
        <v>201</v>
      </c>
      <c r="C47" s="115"/>
      <c r="D47" s="116"/>
      <c r="E47" s="80">
        <v>200</v>
      </c>
      <c r="F47" s="82"/>
      <c r="G47" s="82"/>
      <c r="H47" s="82"/>
      <c r="I47" s="82"/>
      <c r="J47" s="82">
        <v>5.3</v>
      </c>
      <c r="K47" s="82"/>
      <c r="L47" s="82">
        <v>12.26</v>
      </c>
      <c r="M47" s="82"/>
      <c r="N47" s="82"/>
      <c r="O47" s="82"/>
      <c r="P47" s="82"/>
      <c r="Q47" s="82">
        <v>155.43</v>
      </c>
      <c r="R47" s="82">
        <v>26.6</v>
      </c>
      <c r="S47" s="82">
        <v>53.3</v>
      </c>
      <c r="T47" s="82">
        <v>68</v>
      </c>
      <c r="U47" s="82"/>
      <c r="V47" s="82"/>
      <c r="W47" s="82"/>
      <c r="X47" s="82"/>
      <c r="Y47" s="82">
        <v>4</v>
      </c>
      <c r="Z47" s="82">
        <v>4</v>
      </c>
      <c r="AA47" s="82"/>
      <c r="AB47" s="82"/>
      <c r="AC47" s="26"/>
      <c r="AD47" s="26"/>
      <c r="AE47" s="26"/>
      <c r="AF47" s="26"/>
      <c r="AG47" s="26"/>
      <c r="AH47" s="26"/>
      <c r="AI47" s="26"/>
      <c r="AJ47" s="27"/>
      <c r="AK47" s="34"/>
    </row>
    <row r="48" spans="2:37" ht="18.75">
      <c r="B48" s="114" t="s">
        <v>142</v>
      </c>
      <c r="C48" s="115"/>
      <c r="D48" s="116"/>
      <c r="E48" s="80">
        <v>200</v>
      </c>
      <c r="F48" s="82"/>
      <c r="G48" s="82"/>
      <c r="H48" s="82"/>
      <c r="I48" s="82"/>
      <c r="J48" s="82"/>
      <c r="K48" s="82">
        <v>15</v>
      </c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>
        <v>1</v>
      </c>
      <c r="X48" s="82"/>
      <c r="Y48" s="82"/>
      <c r="Z48" s="82"/>
      <c r="AA48" s="82"/>
      <c r="AB48" s="82"/>
      <c r="AC48" s="26"/>
      <c r="AD48" s="26"/>
      <c r="AE48" s="26"/>
      <c r="AF48" s="26"/>
      <c r="AG48" s="26"/>
      <c r="AH48" s="26"/>
      <c r="AI48" s="26"/>
      <c r="AJ48" s="27"/>
      <c r="AK48" s="34"/>
    </row>
    <row r="49" spans="2:37" ht="18.75">
      <c r="B49" s="114" t="s">
        <v>51</v>
      </c>
      <c r="C49" s="115"/>
      <c r="D49" s="116"/>
      <c r="E49" s="80">
        <v>50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26"/>
      <c r="AD49" s="26"/>
      <c r="AE49" s="26"/>
      <c r="AF49" s="26"/>
      <c r="AG49" s="26"/>
      <c r="AH49" s="26"/>
      <c r="AI49" s="26"/>
      <c r="AJ49" s="27"/>
      <c r="AK49" s="34"/>
    </row>
    <row r="50" spans="2:37" ht="18.75">
      <c r="B50" s="112" t="s">
        <v>66</v>
      </c>
      <c r="C50" s="113"/>
      <c r="D50" s="113"/>
      <c r="E50" s="80">
        <v>60</v>
      </c>
      <c r="F50" s="82"/>
      <c r="G50" s="82"/>
      <c r="H50" s="82">
        <v>60</v>
      </c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26"/>
      <c r="AD50" s="26"/>
      <c r="AE50" s="26"/>
      <c r="AF50" s="26"/>
      <c r="AG50" s="26"/>
      <c r="AH50" s="26"/>
      <c r="AI50" s="26"/>
      <c r="AJ50" s="27"/>
      <c r="AK50" s="34"/>
    </row>
    <row r="51" spans="2:37" ht="16.5" thickBot="1">
      <c r="B51" s="35" t="s">
        <v>9</v>
      </c>
      <c r="C51" s="36">
        <v>1</v>
      </c>
      <c r="D51" s="25" t="s">
        <v>10</v>
      </c>
      <c r="E51" s="25"/>
      <c r="F51" s="26">
        <f aca="true" t="shared" si="6" ref="F51:AI51">SUM(F44:F50)/1000</f>
        <v>0</v>
      </c>
      <c r="G51" s="26">
        <f t="shared" si="6"/>
        <v>0</v>
      </c>
      <c r="H51" s="26">
        <f t="shared" si="6"/>
        <v>0.06</v>
      </c>
      <c r="I51" s="26">
        <f t="shared" si="6"/>
        <v>0</v>
      </c>
      <c r="J51" s="26">
        <f t="shared" si="6"/>
        <v>0.0108</v>
      </c>
      <c r="K51" s="26">
        <f t="shared" si="6"/>
        <v>0.02</v>
      </c>
      <c r="L51" s="26">
        <f t="shared" si="6"/>
        <v>0.019759999999999996</v>
      </c>
      <c r="M51" s="26">
        <f t="shared" si="6"/>
        <v>0</v>
      </c>
      <c r="N51" s="26">
        <f t="shared" si="6"/>
        <v>0</v>
      </c>
      <c r="O51" s="26">
        <f t="shared" si="6"/>
        <v>0</v>
      </c>
      <c r="P51" s="26">
        <f t="shared" si="6"/>
        <v>0</v>
      </c>
      <c r="Q51" s="26">
        <f t="shared" si="6"/>
        <v>0.27093</v>
      </c>
      <c r="R51" s="26">
        <f t="shared" si="6"/>
        <v>0.0386</v>
      </c>
      <c r="S51" s="26">
        <f t="shared" si="6"/>
        <v>0.0828</v>
      </c>
      <c r="T51" s="26">
        <f t="shared" si="6"/>
        <v>0.167</v>
      </c>
      <c r="U51" s="26">
        <f t="shared" si="6"/>
        <v>0.005</v>
      </c>
      <c r="V51" s="26">
        <f t="shared" si="6"/>
        <v>0.131</v>
      </c>
      <c r="W51" s="26">
        <f t="shared" si="6"/>
        <v>0.001</v>
      </c>
      <c r="X51" s="26">
        <f t="shared" si="6"/>
        <v>0</v>
      </c>
      <c r="Y51" s="26">
        <f t="shared" si="6"/>
        <v>0.004</v>
      </c>
      <c r="Z51" s="26">
        <f t="shared" si="6"/>
        <v>0.004</v>
      </c>
      <c r="AA51" s="26">
        <f t="shared" si="6"/>
        <v>0</v>
      </c>
      <c r="AB51" s="26">
        <f t="shared" si="6"/>
        <v>0</v>
      </c>
      <c r="AC51" s="26">
        <f t="shared" si="6"/>
        <v>0</v>
      </c>
      <c r="AD51" s="26">
        <f t="shared" si="6"/>
        <v>0</v>
      </c>
      <c r="AE51" s="26">
        <f t="shared" si="6"/>
        <v>0</v>
      </c>
      <c r="AF51" s="26">
        <f t="shared" si="6"/>
        <v>0</v>
      </c>
      <c r="AG51" s="26">
        <f t="shared" si="6"/>
        <v>0</v>
      </c>
      <c r="AH51" s="26">
        <f t="shared" si="6"/>
        <v>0</v>
      </c>
      <c r="AI51" s="26">
        <f t="shared" si="6"/>
        <v>0</v>
      </c>
      <c r="AJ51" s="27"/>
      <c r="AK51" s="34"/>
    </row>
    <row r="52" spans="2:37" ht="16.5" thickBot="1">
      <c r="B52" s="37" t="s">
        <v>11</v>
      </c>
      <c r="C52" s="38">
        <v>100</v>
      </c>
      <c r="D52" s="28" t="s">
        <v>10</v>
      </c>
      <c r="E52" s="28"/>
      <c r="F52" s="26">
        <f>F51*C52</f>
        <v>0</v>
      </c>
      <c r="G52" s="26">
        <f>G51*C52</f>
        <v>0</v>
      </c>
      <c r="H52" s="26">
        <f>H51*C52</f>
        <v>6</v>
      </c>
      <c r="I52" s="26">
        <f>I51*C52</f>
        <v>0</v>
      </c>
      <c r="J52" s="26">
        <f>J51*C52</f>
        <v>1.08</v>
      </c>
      <c r="K52" s="26">
        <f>K51*C52</f>
        <v>2</v>
      </c>
      <c r="L52" s="26">
        <f>L51*C52</f>
        <v>1.9759999999999995</v>
      </c>
      <c r="M52" s="26">
        <f>M51*C52</f>
        <v>0</v>
      </c>
      <c r="N52" s="26">
        <f>N51*C52</f>
        <v>0</v>
      </c>
      <c r="O52" s="26">
        <f>O51*C52</f>
        <v>0</v>
      </c>
      <c r="P52" s="26">
        <f>P51*C52</f>
        <v>0</v>
      </c>
      <c r="Q52" s="26">
        <f>Q51*C52</f>
        <v>27.093</v>
      </c>
      <c r="R52" s="26">
        <f>R51*C52</f>
        <v>3.8600000000000003</v>
      </c>
      <c r="S52" s="26">
        <f>S51*C52</f>
        <v>8.28</v>
      </c>
      <c r="T52" s="26">
        <f>T51*C52</f>
        <v>16.7</v>
      </c>
      <c r="U52" s="26">
        <f>U51*C52</f>
        <v>0.5</v>
      </c>
      <c r="V52" s="26">
        <f>V51*C52</f>
        <v>13.100000000000001</v>
      </c>
      <c r="W52" s="26">
        <f>W51*C52</f>
        <v>0.1</v>
      </c>
      <c r="X52" s="26">
        <f>X51*C52</f>
        <v>0</v>
      </c>
      <c r="Y52" s="26">
        <f>Y51*C52</f>
        <v>0.4</v>
      </c>
      <c r="Z52" s="26">
        <f>Z51*C52</f>
        <v>0.4</v>
      </c>
      <c r="AA52" s="26">
        <f>AA51*C52</f>
        <v>0</v>
      </c>
      <c r="AB52" s="26">
        <f>AB51*C52</f>
        <v>0</v>
      </c>
      <c r="AC52" s="26">
        <f>AC51*C52</f>
        <v>0</v>
      </c>
      <c r="AD52" s="26">
        <f>AD51*C52</f>
        <v>0</v>
      </c>
      <c r="AE52" s="26">
        <f>AE51*C52</f>
        <v>0</v>
      </c>
      <c r="AF52" s="26">
        <f>AF51*C52</f>
        <v>0</v>
      </c>
      <c r="AG52" s="26">
        <f>AG51*C52</f>
        <v>0</v>
      </c>
      <c r="AH52" s="26">
        <f>AH51*C52</f>
        <v>0</v>
      </c>
      <c r="AI52" s="26">
        <f>AI51*C52</f>
        <v>0</v>
      </c>
      <c r="AJ52" s="27"/>
      <c r="AK52" s="34"/>
    </row>
    <row r="53" spans="2:37" ht="16.5" thickBot="1">
      <c r="B53" s="102" t="s">
        <v>12</v>
      </c>
      <c r="C53" s="103"/>
      <c r="D53" s="104"/>
      <c r="E53" s="36"/>
      <c r="F53" s="29"/>
      <c r="G53" s="29"/>
      <c r="H53" s="29">
        <v>25.85</v>
      </c>
      <c r="I53" s="29"/>
      <c r="J53" s="29">
        <v>11</v>
      </c>
      <c r="K53" s="29">
        <v>42</v>
      </c>
      <c r="L53" s="29">
        <v>83</v>
      </c>
      <c r="M53" s="29"/>
      <c r="N53" s="29"/>
      <c r="O53" s="29"/>
      <c r="P53" s="29"/>
      <c r="Q53" s="29">
        <v>10</v>
      </c>
      <c r="R53" s="29">
        <v>15</v>
      </c>
      <c r="S53" s="29">
        <v>15</v>
      </c>
      <c r="T53" s="29">
        <v>11.5</v>
      </c>
      <c r="U53" s="29">
        <v>55</v>
      </c>
      <c r="V53" s="29">
        <v>130</v>
      </c>
      <c r="W53" s="29">
        <v>300</v>
      </c>
      <c r="X53" s="29">
        <v>25.85</v>
      </c>
      <c r="Y53" s="29">
        <v>27</v>
      </c>
      <c r="Z53" s="29">
        <v>124</v>
      </c>
      <c r="AA53" s="29"/>
      <c r="AB53" s="29"/>
      <c r="AC53" s="29"/>
      <c r="AD53" s="29"/>
      <c r="AE53" s="29"/>
      <c r="AF53" s="29"/>
      <c r="AG53" s="29"/>
      <c r="AH53" s="29"/>
      <c r="AI53" s="29"/>
      <c r="AJ53" s="40"/>
      <c r="AK53" s="34"/>
    </row>
    <row r="54" spans="2:37" ht="16.5" thickBot="1">
      <c r="B54" s="105" t="s">
        <v>13</v>
      </c>
      <c r="C54" s="96"/>
      <c r="D54" s="96"/>
      <c r="E54" s="57"/>
      <c r="F54" s="58">
        <f aca="true" t="shared" si="7" ref="F54:AI54">F52*F53</f>
        <v>0</v>
      </c>
      <c r="G54" s="58">
        <f t="shared" si="7"/>
        <v>0</v>
      </c>
      <c r="H54" s="58">
        <f t="shared" si="7"/>
        <v>155.10000000000002</v>
      </c>
      <c r="I54" s="58">
        <f t="shared" si="7"/>
        <v>0</v>
      </c>
      <c r="J54" s="58">
        <f t="shared" si="7"/>
        <v>11.88</v>
      </c>
      <c r="K54" s="58">
        <f t="shared" si="7"/>
        <v>84</v>
      </c>
      <c r="L54" s="58">
        <f t="shared" si="7"/>
        <v>164.00799999999995</v>
      </c>
      <c r="M54" s="58">
        <f t="shared" si="7"/>
        <v>0</v>
      </c>
      <c r="N54" s="58">
        <f t="shared" si="7"/>
        <v>0</v>
      </c>
      <c r="O54" s="58">
        <f t="shared" si="7"/>
        <v>0</v>
      </c>
      <c r="P54" s="58">
        <f t="shared" si="7"/>
        <v>0</v>
      </c>
      <c r="Q54" s="58">
        <f t="shared" si="7"/>
        <v>270.93</v>
      </c>
      <c r="R54" s="58">
        <f t="shared" si="7"/>
        <v>57.900000000000006</v>
      </c>
      <c r="S54" s="58">
        <f t="shared" si="7"/>
        <v>124.19999999999999</v>
      </c>
      <c r="T54" s="58">
        <f t="shared" si="7"/>
        <v>192.04999999999998</v>
      </c>
      <c r="U54" s="58">
        <f t="shared" si="7"/>
        <v>27.5</v>
      </c>
      <c r="V54" s="58">
        <f t="shared" si="7"/>
        <v>1703.0000000000002</v>
      </c>
      <c r="W54" s="58">
        <f t="shared" si="7"/>
        <v>30</v>
      </c>
      <c r="X54" s="58">
        <f t="shared" si="7"/>
        <v>0</v>
      </c>
      <c r="Y54" s="58">
        <f t="shared" si="7"/>
        <v>10.8</v>
      </c>
      <c r="Z54" s="58">
        <f t="shared" si="7"/>
        <v>49.6</v>
      </c>
      <c r="AA54" s="58">
        <f t="shared" si="7"/>
        <v>0</v>
      </c>
      <c r="AB54" s="58">
        <f t="shared" si="7"/>
        <v>0</v>
      </c>
      <c r="AC54" s="58">
        <f>AC52*AC53</f>
        <v>0</v>
      </c>
      <c r="AD54" s="58">
        <f>AD52*AD53</f>
        <v>0</v>
      </c>
      <c r="AE54" s="58">
        <f t="shared" si="7"/>
        <v>0</v>
      </c>
      <c r="AF54" s="58">
        <f t="shared" si="7"/>
        <v>0</v>
      </c>
      <c r="AG54" s="58">
        <f>AG52*AG53</f>
        <v>0</v>
      </c>
      <c r="AH54" s="59">
        <f t="shared" si="7"/>
        <v>0</v>
      </c>
      <c r="AI54" s="60">
        <f t="shared" si="7"/>
        <v>0</v>
      </c>
      <c r="AJ54" s="43">
        <f>SUM(F54:AI54)</f>
        <v>2880.9680000000003</v>
      </c>
      <c r="AK54" s="34">
        <f>AJ54/C52</f>
        <v>28.809680000000004</v>
      </c>
    </row>
    <row r="55" spans="2:37" ht="15.75">
      <c r="B55" s="97" t="s">
        <v>17</v>
      </c>
      <c r="C55" s="98"/>
      <c r="D55" s="98"/>
      <c r="E55" s="61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2"/>
      <c r="AK55" s="34"/>
    </row>
    <row r="56" spans="2:37" ht="18.75">
      <c r="B56" s="114" t="s">
        <v>202</v>
      </c>
      <c r="C56" s="115"/>
      <c r="D56" s="115"/>
      <c r="E56" s="81" t="s">
        <v>203</v>
      </c>
      <c r="F56" s="82"/>
      <c r="G56" s="82"/>
      <c r="H56" s="82"/>
      <c r="I56" s="82"/>
      <c r="J56" s="82"/>
      <c r="K56" s="82">
        <v>5</v>
      </c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>
        <v>207</v>
      </c>
      <c r="AB56" s="82"/>
      <c r="AC56" s="82"/>
      <c r="AD56" s="82"/>
      <c r="AE56" s="26"/>
      <c r="AF56" s="26"/>
      <c r="AG56" s="26"/>
      <c r="AH56" s="26"/>
      <c r="AI56" s="26"/>
      <c r="AJ56" s="27"/>
      <c r="AK56" s="34"/>
    </row>
    <row r="57" spans="2:37" ht="18.75">
      <c r="B57" s="114" t="s">
        <v>67</v>
      </c>
      <c r="C57" s="115"/>
      <c r="D57" s="115"/>
      <c r="E57" s="81">
        <v>70</v>
      </c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>
        <v>70</v>
      </c>
      <c r="AC57" s="82"/>
      <c r="AD57" s="82"/>
      <c r="AE57" s="26"/>
      <c r="AF57" s="26"/>
      <c r="AG57" s="26"/>
      <c r="AH57" s="26"/>
      <c r="AI57" s="26"/>
      <c r="AJ57" s="27"/>
      <c r="AK57" s="34"/>
    </row>
    <row r="58" spans="2:37" ht="16.5" thickBot="1">
      <c r="B58" s="35" t="s">
        <v>9</v>
      </c>
      <c r="C58" s="36">
        <v>1</v>
      </c>
      <c r="D58" s="25" t="s">
        <v>10</v>
      </c>
      <c r="E58" s="25"/>
      <c r="F58" s="26">
        <f aca="true" t="shared" si="8" ref="F58:AI58">SUM(F56:F57)/1000</f>
        <v>0</v>
      </c>
      <c r="G58" s="26">
        <f t="shared" si="8"/>
        <v>0</v>
      </c>
      <c r="H58" s="26">
        <f t="shared" si="8"/>
        <v>0</v>
      </c>
      <c r="I58" s="26">
        <f t="shared" si="8"/>
        <v>0</v>
      </c>
      <c r="J58" s="26">
        <f t="shared" si="8"/>
        <v>0</v>
      </c>
      <c r="K58" s="26">
        <f t="shared" si="8"/>
        <v>0.005</v>
      </c>
      <c r="L58" s="26">
        <f t="shared" si="8"/>
        <v>0</v>
      </c>
      <c r="M58" s="26">
        <f t="shared" si="8"/>
        <v>0</v>
      </c>
      <c r="N58" s="26">
        <f t="shared" si="8"/>
        <v>0</v>
      </c>
      <c r="O58" s="26">
        <f t="shared" si="8"/>
        <v>0</v>
      </c>
      <c r="P58" s="26">
        <f t="shared" si="8"/>
        <v>0</v>
      </c>
      <c r="Q58" s="26">
        <f t="shared" si="8"/>
        <v>0</v>
      </c>
      <c r="R58" s="26">
        <f t="shared" si="8"/>
        <v>0</v>
      </c>
      <c r="S58" s="26">
        <f t="shared" si="8"/>
        <v>0</v>
      </c>
      <c r="T58" s="26">
        <f t="shared" si="8"/>
        <v>0</v>
      </c>
      <c r="U58" s="26">
        <f t="shared" si="8"/>
        <v>0</v>
      </c>
      <c r="V58" s="26">
        <f t="shared" si="8"/>
        <v>0</v>
      </c>
      <c r="W58" s="26">
        <f t="shared" si="8"/>
        <v>0</v>
      </c>
      <c r="X58" s="26">
        <f t="shared" si="8"/>
        <v>0</v>
      </c>
      <c r="Y58" s="26">
        <f t="shared" si="8"/>
        <v>0</v>
      </c>
      <c r="Z58" s="26">
        <f t="shared" si="8"/>
        <v>0</v>
      </c>
      <c r="AA58" s="26">
        <f t="shared" si="8"/>
        <v>0.207</v>
      </c>
      <c r="AB58" s="26">
        <f t="shared" si="8"/>
        <v>0.07</v>
      </c>
      <c r="AC58" s="26">
        <f t="shared" si="8"/>
        <v>0</v>
      </c>
      <c r="AD58" s="26">
        <f t="shared" si="8"/>
        <v>0</v>
      </c>
      <c r="AE58" s="26">
        <f t="shared" si="8"/>
        <v>0</v>
      </c>
      <c r="AF58" s="26">
        <f t="shared" si="8"/>
        <v>0</v>
      </c>
      <c r="AG58" s="26">
        <f t="shared" si="8"/>
        <v>0</v>
      </c>
      <c r="AH58" s="26">
        <f t="shared" si="8"/>
        <v>0</v>
      </c>
      <c r="AI58" s="26">
        <f t="shared" si="8"/>
        <v>0</v>
      </c>
      <c r="AJ58" s="27"/>
      <c r="AK58" s="34"/>
    </row>
    <row r="59" spans="2:37" ht="16.5" thickBot="1">
      <c r="B59" s="37" t="s">
        <v>11</v>
      </c>
      <c r="C59" s="38">
        <v>10</v>
      </c>
      <c r="D59" s="28" t="s">
        <v>10</v>
      </c>
      <c r="E59" s="28"/>
      <c r="F59" s="26">
        <f>F58*C59</f>
        <v>0</v>
      </c>
      <c r="G59" s="26">
        <f>G58*C59</f>
        <v>0</v>
      </c>
      <c r="H59" s="26">
        <f>H58*C59</f>
        <v>0</v>
      </c>
      <c r="I59" s="26">
        <f>I58*C59</f>
        <v>0</v>
      </c>
      <c r="J59" s="26">
        <f>J58*C59</f>
        <v>0</v>
      </c>
      <c r="K59" s="26">
        <f>K58*C59</f>
        <v>0.05</v>
      </c>
      <c r="L59" s="26">
        <f>L58*C59</f>
        <v>0</v>
      </c>
      <c r="M59" s="26">
        <f>M58*C59</f>
        <v>0</v>
      </c>
      <c r="N59" s="26">
        <f>N58*C59</f>
        <v>0</v>
      </c>
      <c r="O59" s="26">
        <f>O58*C59</f>
        <v>0</v>
      </c>
      <c r="P59" s="26">
        <f>P58*C59</f>
        <v>0</v>
      </c>
      <c r="Q59" s="26">
        <f>Q58*C59</f>
        <v>0</v>
      </c>
      <c r="R59" s="26">
        <f>R58*C59</f>
        <v>0</v>
      </c>
      <c r="S59" s="26">
        <f>S58*C59</f>
        <v>0</v>
      </c>
      <c r="T59" s="26">
        <f>T58*C59</f>
        <v>0</v>
      </c>
      <c r="U59" s="26">
        <f>U58*C59</f>
        <v>0</v>
      </c>
      <c r="V59" s="26">
        <f>V58*C59</f>
        <v>0</v>
      </c>
      <c r="W59" s="26">
        <f>W58*C59</f>
        <v>0</v>
      </c>
      <c r="X59" s="26">
        <f>X58*C59</f>
        <v>0</v>
      </c>
      <c r="Y59" s="26">
        <f>Y58*C59</f>
        <v>0</v>
      </c>
      <c r="Z59" s="26">
        <f>Z58*C59</f>
        <v>0</v>
      </c>
      <c r="AA59" s="26">
        <f>AA58*C59</f>
        <v>2.07</v>
      </c>
      <c r="AB59" s="26">
        <f>AB58*C59</f>
        <v>0.7000000000000001</v>
      </c>
      <c r="AC59" s="26">
        <f>AC58*C59</f>
        <v>0</v>
      </c>
      <c r="AD59" s="26">
        <f>AD58*C59</f>
        <v>0</v>
      </c>
      <c r="AE59" s="26">
        <f>AE58*C59</f>
        <v>0</v>
      </c>
      <c r="AF59" s="26">
        <f>AF58*C59</f>
        <v>0</v>
      </c>
      <c r="AG59" s="26">
        <f>AG58*C59</f>
        <v>0</v>
      </c>
      <c r="AH59" s="26">
        <f>AH58*C59</f>
        <v>0</v>
      </c>
      <c r="AI59" s="26">
        <f>AI58*C59</f>
        <v>0</v>
      </c>
      <c r="AJ59" s="27"/>
      <c r="AK59" s="34"/>
    </row>
    <row r="60" spans="2:37" ht="16.5" thickBot="1">
      <c r="B60" s="102" t="s">
        <v>12</v>
      </c>
      <c r="C60" s="103"/>
      <c r="D60" s="104"/>
      <c r="E60" s="36"/>
      <c r="F60" s="29"/>
      <c r="G60" s="29"/>
      <c r="H60" s="29"/>
      <c r="I60" s="29"/>
      <c r="J60" s="29"/>
      <c r="K60" s="29">
        <v>42</v>
      </c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>
        <v>35</v>
      </c>
      <c r="AB60" s="29">
        <v>110</v>
      </c>
      <c r="AC60" s="29"/>
      <c r="AD60" s="29"/>
      <c r="AE60" s="29"/>
      <c r="AF60" s="29"/>
      <c r="AG60" s="29"/>
      <c r="AH60" s="29"/>
      <c r="AI60" s="29"/>
      <c r="AJ60" s="62"/>
      <c r="AK60" s="34"/>
    </row>
    <row r="61" spans="2:37" ht="16.5" thickBot="1">
      <c r="B61" s="101" t="s">
        <v>13</v>
      </c>
      <c r="C61" s="94"/>
      <c r="D61" s="94"/>
      <c r="E61" s="63"/>
      <c r="F61" s="64">
        <f aca="true" t="shared" si="9" ref="F61:AI61">F59*F60</f>
        <v>0</v>
      </c>
      <c r="G61" s="64">
        <f t="shared" si="9"/>
        <v>0</v>
      </c>
      <c r="H61" s="64">
        <f t="shared" si="9"/>
        <v>0</v>
      </c>
      <c r="I61" s="64">
        <f t="shared" si="9"/>
        <v>0</v>
      </c>
      <c r="J61" s="64">
        <f t="shared" si="9"/>
        <v>0</v>
      </c>
      <c r="K61" s="64">
        <f t="shared" si="9"/>
        <v>2.1</v>
      </c>
      <c r="L61" s="64">
        <f t="shared" si="9"/>
        <v>0</v>
      </c>
      <c r="M61" s="64">
        <f t="shared" si="9"/>
        <v>0</v>
      </c>
      <c r="N61" s="64">
        <f t="shared" si="9"/>
        <v>0</v>
      </c>
      <c r="O61" s="64">
        <f t="shared" si="9"/>
        <v>0</v>
      </c>
      <c r="P61" s="64">
        <f t="shared" si="9"/>
        <v>0</v>
      </c>
      <c r="Q61" s="64">
        <f t="shared" si="9"/>
        <v>0</v>
      </c>
      <c r="R61" s="64">
        <f t="shared" si="9"/>
        <v>0</v>
      </c>
      <c r="S61" s="64">
        <f t="shared" si="9"/>
        <v>0</v>
      </c>
      <c r="T61" s="64">
        <f t="shared" si="9"/>
        <v>0</v>
      </c>
      <c r="U61" s="64">
        <f t="shared" si="9"/>
        <v>0</v>
      </c>
      <c r="V61" s="64">
        <f t="shared" si="9"/>
        <v>0</v>
      </c>
      <c r="W61" s="64">
        <f t="shared" si="9"/>
        <v>0</v>
      </c>
      <c r="X61" s="64">
        <f t="shared" si="9"/>
        <v>0</v>
      </c>
      <c r="Y61" s="64">
        <f t="shared" si="9"/>
        <v>0</v>
      </c>
      <c r="Z61" s="64">
        <f t="shared" si="9"/>
        <v>0</v>
      </c>
      <c r="AA61" s="64">
        <f t="shared" si="9"/>
        <v>72.44999999999999</v>
      </c>
      <c r="AB61" s="64">
        <f t="shared" si="9"/>
        <v>77.00000000000001</v>
      </c>
      <c r="AC61" s="64">
        <f t="shared" si="9"/>
        <v>0</v>
      </c>
      <c r="AD61" s="64">
        <f t="shared" si="9"/>
        <v>0</v>
      </c>
      <c r="AE61" s="64">
        <f t="shared" si="9"/>
        <v>0</v>
      </c>
      <c r="AF61" s="64">
        <f t="shared" si="9"/>
        <v>0</v>
      </c>
      <c r="AG61" s="64">
        <f t="shared" si="9"/>
        <v>0</v>
      </c>
      <c r="AH61" s="65">
        <f t="shared" si="9"/>
        <v>0</v>
      </c>
      <c r="AI61" s="66">
        <f t="shared" si="9"/>
        <v>0</v>
      </c>
      <c r="AJ61" s="43">
        <f>SUM(F61:AI61)</f>
        <v>151.55</v>
      </c>
      <c r="AK61" s="34">
        <f>AJ61/C59</f>
        <v>15.155000000000001</v>
      </c>
    </row>
    <row r="62" spans="2:37" ht="15.75">
      <c r="B62" s="99" t="s">
        <v>18</v>
      </c>
      <c r="C62" s="100"/>
      <c r="D62" s="10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2"/>
      <c r="AK62" s="34"/>
    </row>
    <row r="63" spans="2:37" ht="18.75">
      <c r="B63" s="112" t="s">
        <v>198</v>
      </c>
      <c r="C63" s="113"/>
      <c r="D63" s="113"/>
      <c r="E63" s="80">
        <v>100</v>
      </c>
      <c r="F63" s="82"/>
      <c r="G63" s="82"/>
      <c r="H63" s="82"/>
      <c r="I63" s="82"/>
      <c r="J63" s="82"/>
      <c r="K63" s="82">
        <v>5</v>
      </c>
      <c r="L63" s="82">
        <v>5</v>
      </c>
      <c r="M63" s="82"/>
      <c r="N63" s="82"/>
      <c r="O63" s="82"/>
      <c r="P63" s="82"/>
      <c r="Q63" s="82"/>
      <c r="R63" s="82"/>
      <c r="S63" s="82">
        <v>12</v>
      </c>
      <c r="T63" s="82">
        <v>99</v>
      </c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26"/>
      <c r="AF63" s="26"/>
      <c r="AG63" s="26"/>
      <c r="AH63" s="26"/>
      <c r="AI63" s="26"/>
      <c r="AJ63" s="27"/>
      <c r="AK63" s="34"/>
    </row>
    <row r="64" spans="2:37" ht="18.75">
      <c r="B64" s="114" t="s">
        <v>199</v>
      </c>
      <c r="C64" s="115"/>
      <c r="D64" s="116"/>
      <c r="E64" s="80">
        <v>250</v>
      </c>
      <c r="F64" s="82"/>
      <c r="G64" s="82"/>
      <c r="H64" s="82"/>
      <c r="I64" s="82"/>
      <c r="J64" s="82">
        <v>2.5</v>
      </c>
      <c r="K64" s="82"/>
      <c r="L64" s="82">
        <v>2.5</v>
      </c>
      <c r="M64" s="82"/>
      <c r="N64" s="82"/>
      <c r="O64" s="82"/>
      <c r="P64" s="82"/>
      <c r="Q64" s="82">
        <v>115.5</v>
      </c>
      <c r="R64" s="82">
        <v>12</v>
      </c>
      <c r="S64" s="82">
        <v>12.5</v>
      </c>
      <c r="T64" s="82"/>
      <c r="U64" s="82">
        <v>5</v>
      </c>
      <c r="V64" s="82"/>
      <c r="W64" s="82"/>
      <c r="X64" s="82"/>
      <c r="Y64" s="82"/>
      <c r="Z64" s="82"/>
      <c r="AA64" s="82"/>
      <c r="AB64" s="82"/>
      <c r="AC64" s="82"/>
      <c r="AD64" s="82"/>
      <c r="AE64" s="26"/>
      <c r="AF64" s="26"/>
      <c r="AG64" s="26"/>
      <c r="AH64" s="26"/>
      <c r="AI64" s="26"/>
      <c r="AJ64" s="27"/>
      <c r="AK64" s="34"/>
    </row>
    <row r="65" spans="2:37" ht="18.75">
      <c r="B65" s="114" t="s">
        <v>200</v>
      </c>
      <c r="C65" s="115"/>
      <c r="D65" s="116"/>
      <c r="E65" s="80">
        <v>100</v>
      </c>
      <c r="F65" s="82"/>
      <c r="G65" s="82"/>
      <c r="H65" s="82"/>
      <c r="I65" s="82"/>
      <c r="J65" s="82">
        <v>3</v>
      </c>
      <c r="K65" s="82"/>
      <c r="L65" s="82"/>
      <c r="M65" s="82"/>
      <c r="N65" s="82"/>
      <c r="O65" s="82"/>
      <c r="P65" s="82"/>
      <c r="Q65" s="82"/>
      <c r="R65" s="82"/>
      <c r="S65" s="82">
        <v>5</v>
      </c>
      <c r="T65" s="82"/>
      <c r="U65" s="82"/>
      <c r="V65" s="82">
        <v>131</v>
      </c>
      <c r="W65" s="82"/>
      <c r="X65" s="82"/>
      <c r="Y65" s="82"/>
      <c r="Z65" s="82"/>
      <c r="AA65" s="82"/>
      <c r="AB65" s="82"/>
      <c r="AC65" s="82"/>
      <c r="AD65" s="82"/>
      <c r="AE65" s="26"/>
      <c r="AF65" s="26"/>
      <c r="AG65" s="26"/>
      <c r="AH65" s="26"/>
      <c r="AI65" s="26"/>
      <c r="AJ65" s="27"/>
      <c r="AK65" s="34"/>
    </row>
    <row r="66" spans="2:37" ht="18.75">
      <c r="B66" s="114" t="s">
        <v>201</v>
      </c>
      <c r="C66" s="115"/>
      <c r="D66" s="116"/>
      <c r="E66" s="80">
        <v>200</v>
      </c>
      <c r="F66" s="82"/>
      <c r="G66" s="82"/>
      <c r="H66" s="82"/>
      <c r="I66" s="82"/>
      <c r="J66" s="82">
        <v>5.3</v>
      </c>
      <c r="K66" s="82"/>
      <c r="L66" s="82">
        <v>12.26</v>
      </c>
      <c r="M66" s="82"/>
      <c r="N66" s="82"/>
      <c r="O66" s="82"/>
      <c r="P66" s="82"/>
      <c r="Q66" s="82">
        <v>155.43</v>
      </c>
      <c r="R66" s="82">
        <v>26.6</v>
      </c>
      <c r="S66" s="82">
        <v>53.3</v>
      </c>
      <c r="T66" s="82">
        <v>68</v>
      </c>
      <c r="U66" s="82"/>
      <c r="V66" s="82"/>
      <c r="W66" s="82"/>
      <c r="X66" s="82"/>
      <c r="Y66" s="82">
        <v>4</v>
      </c>
      <c r="Z66" s="82">
        <v>4</v>
      </c>
      <c r="AA66" s="82"/>
      <c r="AB66" s="82"/>
      <c r="AC66" s="82"/>
      <c r="AD66" s="82"/>
      <c r="AE66" s="26"/>
      <c r="AF66" s="26"/>
      <c r="AG66" s="26"/>
      <c r="AH66" s="26"/>
      <c r="AI66" s="26"/>
      <c r="AJ66" s="27"/>
      <c r="AK66" s="34"/>
    </row>
    <row r="67" spans="2:37" ht="18.75">
      <c r="B67" s="114" t="s">
        <v>142</v>
      </c>
      <c r="C67" s="115"/>
      <c r="D67" s="116"/>
      <c r="E67" s="80">
        <v>200</v>
      </c>
      <c r="F67" s="82"/>
      <c r="G67" s="82"/>
      <c r="H67" s="82"/>
      <c r="I67" s="82"/>
      <c r="J67" s="82"/>
      <c r="K67" s="82">
        <v>15</v>
      </c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>
        <v>1</v>
      </c>
      <c r="X67" s="82"/>
      <c r="Y67" s="82"/>
      <c r="Z67" s="82"/>
      <c r="AA67" s="82"/>
      <c r="AB67" s="82"/>
      <c r="AC67" s="82"/>
      <c r="AD67" s="82"/>
      <c r="AE67" s="26"/>
      <c r="AF67" s="26"/>
      <c r="AG67" s="26"/>
      <c r="AH67" s="26"/>
      <c r="AI67" s="26"/>
      <c r="AJ67" s="27"/>
      <c r="AK67" s="34"/>
    </row>
    <row r="68" spans="2:37" ht="18.75">
      <c r="B68" s="112" t="s">
        <v>66</v>
      </c>
      <c r="C68" s="113"/>
      <c r="D68" s="113"/>
      <c r="E68" s="80">
        <v>60</v>
      </c>
      <c r="F68" s="82"/>
      <c r="G68" s="82"/>
      <c r="H68" s="82">
        <v>60</v>
      </c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26"/>
      <c r="AF68" s="26"/>
      <c r="AG68" s="26"/>
      <c r="AH68" s="26"/>
      <c r="AI68" s="26"/>
      <c r="AJ68" s="27"/>
      <c r="AK68" s="34"/>
    </row>
    <row r="69" spans="2:37" ht="18.75">
      <c r="B69" s="114" t="s">
        <v>72</v>
      </c>
      <c r="C69" s="115"/>
      <c r="D69" s="116"/>
      <c r="E69" s="80" t="s">
        <v>73</v>
      </c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>
        <v>1</v>
      </c>
      <c r="AD69" s="82"/>
      <c r="AE69" s="26"/>
      <c r="AF69" s="26"/>
      <c r="AG69" s="26"/>
      <c r="AH69" s="26"/>
      <c r="AI69" s="26"/>
      <c r="AJ69" s="27"/>
      <c r="AK69" s="34"/>
    </row>
    <row r="70" spans="2:37" ht="15.75">
      <c r="B70" s="126"/>
      <c r="C70" s="128"/>
      <c r="D70" s="128"/>
      <c r="E70" s="25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7"/>
      <c r="AK70" s="34"/>
    </row>
    <row r="71" spans="2:37" ht="16.5" thickBot="1">
      <c r="B71" s="35" t="s">
        <v>9</v>
      </c>
      <c r="C71" s="36">
        <v>1</v>
      </c>
      <c r="D71" s="25" t="s">
        <v>10</v>
      </c>
      <c r="E71" s="25"/>
      <c r="F71" s="26">
        <f aca="true" t="shared" si="10" ref="F71:AI71">SUM(F63:F70)/1000</f>
        <v>0</v>
      </c>
      <c r="G71" s="26">
        <f t="shared" si="10"/>
        <v>0</v>
      </c>
      <c r="H71" s="26">
        <f t="shared" si="10"/>
        <v>0.06</v>
      </c>
      <c r="I71" s="26">
        <f t="shared" si="10"/>
        <v>0</v>
      </c>
      <c r="J71" s="26">
        <f t="shared" si="10"/>
        <v>0.0108</v>
      </c>
      <c r="K71" s="26">
        <f t="shared" si="10"/>
        <v>0.02</v>
      </c>
      <c r="L71" s="26">
        <f t="shared" si="10"/>
        <v>0.019759999999999996</v>
      </c>
      <c r="M71" s="26">
        <f t="shared" si="10"/>
        <v>0</v>
      </c>
      <c r="N71" s="26">
        <f t="shared" si="10"/>
        <v>0</v>
      </c>
      <c r="O71" s="26">
        <f t="shared" si="10"/>
        <v>0</v>
      </c>
      <c r="P71" s="26">
        <f t="shared" si="10"/>
        <v>0</v>
      </c>
      <c r="Q71" s="26">
        <f t="shared" si="10"/>
        <v>0.27093</v>
      </c>
      <c r="R71" s="26">
        <f t="shared" si="10"/>
        <v>0.0386</v>
      </c>
      <c r="S71" s="26">
        <f t="shared" si="10"/>
        <v>0.0828</v>
      </c>
      <c r="T71" s="26">
        <f t="shared" si="10"/>
        <v>0.167</v>
      </c>
      <c r="U71" s="26">
        <f t="shared" si="10"/>
        <v>0.005</v>
      </c>
      <c r="V71" s="26">
        <f t="shared" si="10"/>
        <v>0.131</v>
      </c>
      <c r="W71" s="26">
        <f t="shared" si="10"/>
        <v>0.001</v>
      </c>
      <c r="X71" s="26">
        <f t="shared" si="10"/>
        <v>0</v>
      </c>
      <c r="Y71" s="26">
        <f t="shared" si="10"/>
        <v>0.004</v>
      </c>
      <c r="Z71" s="26">
        <f t="shared" si="10"/>
        <v>0.004</v>
      </c>
      <c r="AA71" s="26">
        <f t="shared" si="10"/>
        <v>0</v>
      </c>
      <c r="AB71" s="26">
        <f t="shared" si="10"/>
        <v>0</v>
      </c>
      <c r="AC71" s="26">
        <f>SUM(AC63:AC70)</f>
        <v>1</v>
      </c>
      <c r="AD71" s="26">
        <f t="shared" si="10"/>
        <v>0</v>
      </c>
      <c r="AE71" s="26">
        <f t="shared" si="10"/>
        <v>0</v>
      </c>
      <c r="AF71" s="26">
        <f t="shared" si="10"/>
        <v>0</v>
      </c>
      <c r="AG71" s="26">
        <f t="shared" si="10"/>
        <v>0</v>
      </c>
      <c r="AH71" s="26">
        <f t="shared" si="10"/>
        <v>0</v>
      </c>
      <c r="AI71" s="26">
        <f t="shared" si="10"/>
        <v>0</v>
      </c>
      <c r="AJ71" s="27"/>
      <c r="AK71" s="34"/>
    </row>
    <row r="72" spans="2:37" ht="16.5" thickBot="1">
      <c r="B72" s="37" t="s">
        <v>11</v>
      </c>
      <c r="C72" s="38">
        <v>100</v>
      </c>
      <c r="D72" s="28" t="s">
        <v>10</v>
      </c>
      <c r="E72" s="28"/>
      <c r="F72" s="26">
        <f>F71*C72</f>
        <v>0</v>
      </c>
      <c r="G72" s="26">
        <f>G71*C72</f>
        <v>0</v>
      </c>
      <c r="H72" s="26">
        <f>H71*C72</f>
        <v>6</v>
      </c>
      <c r="I72" s="26">
        <f>I71*C72</f>
        <v>0</v>
      </c>
      <c r="J72" s="26">
        <f>J71*C72</f>
        <v>1.08</v>
      </c>
      <c r="K72" s="26">
        <f>K71*C72</f>
        <v>2</v>
      </c>
      <c r="L72" s="26">
        <f>L71*C72</f>
        <v>1.9759999999999995</v>
      </c>
      <c r="M72" s="26">
        <f>M71*C72</f>
        <v>0</v>
      </c>
      <c r="N72" s="26">
        <f>N71*C72</f>
        <v>0</v>
      </c>
      <c r="O72" s="26">
        <f>O71*C72</f>
        <v>0</v>
      </c>
      <c r="P72" s="26">
        <f>P71*C72</f>
        <v>0</v>
      </c>
      <c r="Q72" s="26">
        <f>Q71*C72</f>
        <v>27.093</v>
      </c>
      <c r="R72" s="26">
        <f>R71*C72</f>
        <v>3.8600000000000003</v>
      </c>
      <c r="S72" s="26">
        <f>S71*C72</f>
        <v>8.28</v>
      </c>
      <c r="T72" s="26">
        <f>T71*C72</f>
        <v>16.7</v>
      </c>
      <c r="U72" s="26">
        <f>U71*C72</f>
        <v>0.5</v>
      </c>
      <c r="V72" s="26">
        <f>V71*C72</f>
        <v>13.100000000000001</v>
      </c>
      <c r="W72" s="26">
        <f>W71*C72</f>
        <v>0.1</v>
      </c>
      <c r="X72" s="26">
        <f>X71*C72</f>
        <v>0</v>
      </c>
      <c r="Y72" s="26">
        <f>Y71*C72</f>
        <v>0.4</v>
      </c>
      <c r="Z72" s="26">
        <f>Z71*C72</f>
        <v>0.4</v>
      </c>
      <c r="AA72" s="26">
        <f>AA71*C72</f>
        <v>0</v>
      </c>
      <c r="AB72" s="26">
        <f>AB71*C72</f>
        <v>0</v>
      </c>
      <c r="AC72" s="26">
        <f>AC71*C72</f>
        <v>100</v>
      </c>
      <c r="AD72" s="26">
        <f>AD71*C72</f>
        <v>0</v>
      </c>
      <c r="AE72" s="26">
        <f>AE71*C72</f>
        <v>0</v>
      </c>
      <c r="AF72" s="26">
        <f>AF71*C72</f>
        <v>0</v>
      </c>
      <c r="AG72" s="26">
        <f>AG71*C72</f>
        <v>0</v>
      </c>
      <c r="AH72" s="26">
        <f>AH71*C72</f>
        <v>0</v>
      </c>
      <c r="AI72" s="26">
        <f>AI71*C72</f>
        <v>0</v>
      </c>
      <c r="AJ72" s="27"/>
      <c r="AK72" s="34"/>
    </row>
    <row r="73" spans="2:37" ht="16.5" thickBot="1">
      <c r="B73" s="126" t="s">
        <v>12</v>
      </c>
      <c r="C73" s="127"/>
      <c r="D73" s="128"/>
      <c r="E73" s="25"/>
      <c r="F73" s="26"/>
      <c r="G73" s="26"/>
      <c r="H73" s="26">
        <v>25.85</v>
      </c>
      <c r="I73" s="26"/>
      <c r="J73" s="26">
        <v>11</v>
      </c>
      <c r="K73" s="26">
        <v>42</v>
      </c>
      <c r="L73" s="26">
        <v>83</v>
      </c>
      <c r="M73" s="26"/>
      <c r="N73" s="26"/>
      <c r="O73" s="26"/>
      <c r="P73" s="26"/>
      <c r="Q73" s="26">
        <v>10</v>
      </c>
      <c r="R73" s="29">
        <v>15</v>
      </c>
      <c r="S73" s="29">
        <v>15</v>
      </c>
      <c r="T73" s="29">
        <v>11.5</v>
      </c>
      <c r="U73" s="29">
        <v>55</v>
      </c>
      <c r="V73" s="29">
        <v>130</v>
      </c>
      <c r="W73" s="29">
        <v>300</v>
      </c>
      <c r="X73" s="29"/>
      <c r="Y73" s="29">
        <v>27</v>
      </c>
      <c r="Z73" s="29">
        <v>124</v>
      </c>
      <c r="AA73" s="29"/>
      <c r="AB73" s="29"/>
      <c r="AC73" s="29">
        <v>11</v>
      </c>
      <c r="AD73" s="29"/>
      <c r="AE73" s="29"/>
      <c r="AF73" s="29"/>
      <c r="AG73" s="29"/>
      <c r="AH73" s="29"/>
      <c r="AI73" s="29"/>
      <c r="AJ73" s="40"/>
      <c r="AK73" s="34"/>
    </row>
    <row r="74" spans="2:37" ht="16.5" thickBot="1">
      <c r="B74" s="129" t="s">
        <v>13</v>
      </c>
      <c r="C74" s="130"/>
      <c r="D74" s="130"/>
      <c r="E74" s="41"/>
      <c r="F74" s="53">
        <f aca="true" t="shared" si="11" ref="F74:AI74">F72*F73</f>
        <v>0</v>
      </c>
      <c r="G74" s="53">
        <f t="shared" si="11"/>
        <v>0</v>
      </c>
      <c r="H74" s="53">
        <f t="shared" si="11"/>
        <v>155.10000000000002</v>
      </c>
      <c r="I74" s="53">
        <f t="shared" si="11"/>
        <v>0</v>
      </c>
      <c r="J74" s="53">
        <f t="shared" si="11"/>
        <v>11.88</v>
      </c>
      <c r="K74" s="53">
        <f t="shared" si="11"/>
        <v>84</v>
      </c>
      <c r="L74" s="53">
        <f t="shared" si="11"/>
        <v>164.00799999999995</v>
      </c>
      <c r="M74" s="53">
        <f t="shared" si="11"/>
        <v>0</v>
      </c>
      <c r="N74" s="53">
        <f t="shared" si="11"/>
        <v>0</v>
      </c>
      <c r="O74" s="53">
        <f t="shared" si="11"/>
        <v>0</v>
      </c>
      <c r="P74" s="53">
        <f t="shared" si="11"/>
        <v>0</v>
      </c>
      <c r="Q74" s="53">
        <f t="shared" si="11"/>
        <v>270.93</v>
      </c>
      <c r="R74" s="53">
        <f t="shared" si="11"/>
        <v>57.900000000000006</v>
      </c>
      <c r="S74" s="53">
        <f t="shared" si="11"/>
        <v>124.19999999999999</v>
      </c>
      <c r="T74" s="53">
        <f t="shared" si="11"/>
        <v>192.04999999999998</v>
      </c>
      <c r="U74" s="53">
        <f t="shared" si="11"/>
        <v>27.5</v>
      </c>
      <c r="V74" s="53">
        <f t="shared" si="11"/>
        <v>1703.0000000000002</v>
      </c>
      <c r="W74" s="53">
        <f t="shared" si="11"/>
        <v>30</v>
      </c>
      <c r="X74" s="53">
        <f t="shared" si="11"/>
        <v>0</v>
      </c>
      <c r="Y74" s="53">
        <f t="shared" si="11"/>
        <v>10.8</v>
      </c>
      <c r="Z74" s="53">
        <f t="shared" si="11"/>
        <v>49.6</v>
      </c>
      <c r="AA74" s="53">
        <f t="shared" si="11"/>
        <v>0</v>
      </c>
      <c r="AB74" s="53">
        <f t="shared" si="11"/>
        <v>0</v>
      </c>
      <c r="AC74" s="53">
        <f t="shared" si="11"/>
        <v>1100</v>
      </c>
      <c r="AD74" s="53">
        <f t="shared" si="11"/>
        <v>0</v>
      </c>
      <c r="AE74" s="53">
        <f t="shared" si="11"/>
        <v>0</v>
      </c>
      <c r="AF74" s="53">
        <f t="shared" si="11"/>
        <v>0</v>
      </c>
      <c r="AG74" s="53">
        <f t="shared" si="11"/>
        <v>0</v>
      </c>
      <c r="AH74" s="53">
        <f t="shared" si="11"/>
        <v>0</v>
      </c>
      <c r="AI74" s="53">
        <f t="shared" si="11"/>
        <v>0</v>
      </c>
      <c r="AJ74" s="43">
        <f>SUM(F74:AI74)</f>
        <v>3980.9680000000003</v>
      </c>
      <c r="AK74" s="34">
        <f>AJ74/C72</f>
        <v>39.80968</v>
      </c>
    </row>
    <row r="75" spans="2:37" ht="15.75">
      <c r="B75" s="131" t="s">
        <v>19</v>
      </c>
      <c r="C75" s="127"/>
      <c r="D75" s="127"/>
      <c r="E75" s="39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6"/>
      <c r="AK75" s="34"/>
    </row>
    <row r="76" spans="2:37" ht="15.75">
      <c r="B76" s="109"/>
      <c r="C76" s="110"/>
      <c r="D76" s="111"/>
      <c r="E76" s="28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7"/>
      <c r="AK76" s="34"/>
    </row>
    <row r="77" spans="2:37" ht="16.5" thickBot="1">
      <c r="B77" s="35" t="s">
        <v>9</v>
      </c>
      <c r="C77" s="36">
        <v>1</v>
      </c>
      <c r="D77" s="25" t="s">
        <v>10</v>
      </c>
      <c r="E77" s="25"/>
      <c r="F77" s="26">
        <f aca="true" t="shared" si="12" ref="F77:AI77">SUM(F76:F76)/1000</f>
        <v>0</v>
      </c>
      <c r="G77" s="26">
        <f t="shared" si="12"/>
        <v>0</v>
      </c>
      <c r="H77" s="26">
        <f t="shared" si="12"/>
        <v>0</v>
      </c>
      <c r="I77" s="26">
        <f t="shared" si="12"/>
        <v>0</v>
      </c>
      <c r="J77" s="26">
        <f t="shared" si="12"/>
        <v>0</v>
      </c>
      <c r="K77" s="26">
        <f t="shared" si="12"/>
        <v>0</v>
      </c>
      <c r="L77" s="26">
        <f t="shared" si="12"/>
        <v>0</v>
      </c>
      <c r="M77" s="26">
        <f t="shared" si="12"/>
        <v>0</v>
      </c>
      <c r="N77" s="26">
        <f t="shared" si="12"/>
        <v>0</v>
      </c>
      <c r="O77" s="26">
        <f t="shared" si="12"/>
        <v>0</v>
      </c>
      <c r="P77" s="26">
        <f t="shared" si="12"/>
        <v>0</v>
      </c>
      <c r="Q77" s="26">
        <f t="shared" si="12"/>
        <v>0</v>
      </c>
      <c r="R77" s="26">
        <f t="shared" si="12"/>
        <v>0</v>
      </c>
      <c r="S77" s="26">
        <f t="shared" si="12"/>
        <v>0</v>
      </c>
      <c r="T77" s="26">
        <f t="shared" si="12"/>
        <v>0</v>
      </c>
      <c r="U77" s="26">
        <f t="shared" si="12"/>
        <v>0</v>
      </c>
      <c r="V77" s="26">
        <f t="shared" si="12"/>
        <v>0</v>
      </c>
      <c r="W77" s="26">
        <f t="shared" si="12"/>
        <v>0</v>
      </c>
      <c r="X77" s="26">
        <f t="shared" si="12"/>
        <v>0</v>
      </c>
      <c r="Y77" s="26">
        <f t="shared" si="12"/>
        <v>0</v>
      </c>
      <c r="Z77" s="26">
        <f t="shared" si="12"/>
        <v>0</v>
      </c>
      <c r="AA77" s="26">
        <f t="shared" si="12"/>
        <v>0</v>
      </c>
      <c r="AB77" s="26">
        <f t="shared" si="12"/>
        <v>0</v>
      </c>
      <c r="AC77" s="26">
        <f t="shared" si="12"/>
        <v>0</v>
      </c>
      <c r="AD77" s="26">
        <f t="shared" si="12"/>
        <v>0</v>
      </c>
      <c r="AE77" s="26">
        <f t="shared" si="12"/>
        <v>0</v>
      </c>
      <c r="AF77" s="26">
        <f t="shared" si="12"/>
        <v>0</v>
      </c>
      <c r="AG77" s="26">
        <f t="shared" si="12"/>
        <v>0</v>
      </c>
      <c r="AH77" s="26">
        <f t="shared" si="12"/>
        <v>0</v>
      </c>
      <c r="AI77" s="26">
        <f t="shared" si="12"/>
        <v>0</v>
      </c>
      <c r="AJ77" s="27"/>
      <c r="AK77" s="34"/>
    </row>
    <row r="78" spans="2:37" ht="16.5" thickBot="1">
      <c r="B78" s="37" t="s">
        <v>11</v>
      </c>
      <c r="C78" s="38"/>
      <c r="D78" s="28" t="s">
        <v>10</v>
      </c>
      <c r="E78" s="28"/>
      <c r="F78" s="26">
        <f>F77*C78</f>
        <v>0</v>
      </c>
      <c r="G78" s="26">
        <f>G77*C78</f>
        <v>0</v>
      </c>
      <c r="H78" s="26">
        <f>H77*C78</f>
        <v>0</v>
      </c>
      <c r="I78" s="26">
        <f>I77*C78</f>
        <v>0</v>
      </c>
      <c r="J78" s="26">
        <f>J77*C78</f>
        <v>0</v>
      </c>
      <c r="K78" s="26">
        <f>K77*C78</f>
        <v>0</v>
      </c>
      <c r="L78" s="26">
        <f>L77*C78</f>
        <v>0</v>
      </c>
      <c r="M78" s="26">
        <f>M77*C78</f>
        <v>0</v>
      </c>
      <c r="N78" s="26">
        <f>N77*C78</f>
        <v>0</v>
      </c>
      <c r="O78" s="26">
        <f>O77*C78</f>
        <v>0</v>
      </c>
      <c r="P78" s="26">
        <f>P77*C78</f>
        <v>0</v>
      </c>
      <c r="Q78" s="26">
        <f>Q77*C78</f>
        <v>0</v>
      </c>
      <c r="R78" s="26">
        <f>R77*C78</f>
        <v>0</v>
      </c>
      <c r="S78" s="26">
        <f>S77*C78</f>
        <v>0</v>
      </c>
      <c r="T78" s="26">
        <f>T77*C78</f>
        <v>0</v>
      </c>
      <c r="U78" s="26">
        <f>U77*C78</f>
        <v>0</v>
      </c>
      <c r="V78" s="26">
        <f>V77*C78</f>
        <v>0</v>
      </c>
      <c r="W78" s="26">
        <f>W77*C78</f>
        <v>0</v>
      </c>
      <c r="X78" s="26">
        <f>X77*C78</f>
        <v>0</v>
      </c>
      <c r="Y78" s="26">
        <f>Y77*C78</f>
        <v>0</v>
      </c>
      <c r="Z78" s="26">
        <f>Z77*C78</f>
        <v>0</v>
      </c>
      <c r="AA78" s="26">
        <f>AA77*C78</f>
        <v>0</v>
      </c>
      <c r="AB78" s="26">
        <f>AB77*C78</f>
        <v>0</v>
      </c>
      <c r="AC78" s="26">
        <f>AC77*C78</f>
        <v>0</v>
      </c>
      <c r="AD78" s="26">
        <f>AD77*C78</f>
        <v>0</v>
      </c>
      <c r="AE78" s="26">
        <f>AE77*C78</f>
        <v>0</v>
      </c>
      <c r="AF78" s="26">
        <f>AF77*C78</f>
        <v>0</v>
      </c>
      <c r="AG78" s="26">
        <f>AG77*C78</f>
        <v>0</v>
      </c>
      <c r="AH78" s="26">
        <f>AH77*C78</f>
        <v>0</v>
      </c>
      <c r="AI78" s="26">
        <f>AI77*C78</f>
        <v>0</v>
      </c>
      <c r="AJ78" s="27"/>
      <c r="AK78" s="34"/>
    </row>
    <row r="79" spans="2:37" ht="16.5" thickBot="1">
      <c r="B79" s="126" t="s">
        <v>12</v>
      </c>
      <c r="C79" s="127"/>
      <c r="D79" s="128"/>
      <c r="E79" s="25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40"/>
      <c r="AK79" s="34"/>
    </row>
    <row r="80" spans="2:37" ht="16.5" thickBot="1">
      <c r="B80" s="132" t="s">
        <v>13</v>
      </c>
      <c r="C80" s="133"/>
      <c r="D80" s="133"/>
      <c r="E80" s="49"/>
      <c r="F80" s="42">
        <f aca="true" t="shared" si="13" ref="F80:AI80">F78*F79</f>
        <v>0</v>
      </c>
      <c r="G80" s="42">
        <f t="shared" si="13"/>
        <v>0</v>
      </c>
      <c r="H80" s="42">
        <f t="shared" si="13"/>
        <v>0</v>
      </c>
      <c r="I80" s="42">
        <f t="shared" si="13"/>
        <v>0</v>
      </c>
      <c r="J80" s="42">
        <f t="shared" si="13"/>
        <v>0</v>
      </c>
      <c r="K80" s="42">
        <f t="shared" si="13"/>
        <v>0</v>
      </c>
      <c r="L80" s="42">
        <f t="shared" si="13"/>
        <v>0</v>
      </c>
      <c r="M80" s="42">
        <f t="shared" si="13"/>
        <v>0</v>
      </c>
      <c r="N80" s="42">
        <f t="shared" si="13"/>
        <v>0</v>
      </c>
      <c r="O80" s="42">
        <f t="shared" si="13"/>
        <v>0</v>
      </c>
      <c r="P80" s="42">
        <f t="shared" si="13"/>
        <v>0</v>
      </c>
      <c r="Q80" s="42">
        <f t="shared" si="13"/>
        <v>0</v>
      </c>
      <c r="R80" s="62">
        <f t="shared" si="13"/>
        <v>0</v>
      </c>
      <c r="S80" s="62">
        <f t="shared" si="13"/>
        <v>0</v>
      </c>
      <c r="T80" s="62">
        <f t="shared" si="13"/>
        <v>0</v>
      </c>
      <c r="U80" s="62">
        <f t="shared" si="13"/>
        <v>0</v>
      </c>
      <c r="V80" s="62">
        <f t="shared" si="13"/>
        <v>0</v>
      </c>
      <c r="W80" s="62">
        <f t="shared" si="13"/>
        <v>0</v>
      </c>
      <c r="X80" s="62">
        <f t="shared" si="13"/>
        <v>0</v>
      </c>
      <c r="Y80" s="62">
        <f t="shared" si="13"/>
        <v>0</v>
      </c>
      <c r="Z80" s="62">
        <f t="shared" si="13"/>
        <v>0</v>
      </c>
      <c r="AA80" s="62">
        <f>AA78*AA79</f>
        <v>0</v>
      </c>
      <c r="AB80" s="62">
        <f t="shared" si="13"/>
        <v>0</v>
      </c>
      <c r="AC80" s="62">
        <f>AC78*AC79</f>
        <v>0</v>
      </c>
      <c r="AD80" s="62">
        <f>AD78*AD79</f>
        <v>0</v>
      </c>
      <c r="AE80" s="62">
        <f t="shared" si="13"/>
        <v>0</v>
      </c>
      <c r="AF80" s="62">
        <f>AF78*AF79</f>
        <v>0</v>
      </c>
      <c r="AG80" s="62">
        <f t="shared" si="13"/>
        <v>0</v>
      </c>
      <c r="AH80" s="62">
        <f t="shared" si="13"/>
        <v>0</v>
      </c>
      <c r="AI80" s="62">
        <f t="shared" si="13"/>
        <v>0</v>
      </c>
      <c r="AJ80" s="43">
        <f>SUM(F80:AI80)</f>
        <v>0</v>
      </c>
      <c r="AK80" s="34" t="e">
        <f>AJ80/C78</f>
        <v>#DIV/0!</v>
      </c>
    </row>
    <row r="81" spans="2:37" ht="16.5" thickBot="1">
      <c r="B81" s="138" t="s">
        <v>20</v>
      </c>
      <c r="C81" s="139"/>
      <c r="D81" s="140"/>
      <c r="E81" s="67"/>
      <c r="F81" s="79">
        <f aca="true" t="shared" si="14" ref="F81:AI81">F17+F52+F78+F72+F40+F28+F59</f>
        <v>200</v>
      </c>
      <c r="G81" s="79">
        <f t="shared" si="14"/>
        <v>200</v>
      </c>
      <c r="H81" s="79">
        <f t="shared" si="14"/>
        <v>16</v>
      </c>
      <c r="I81" s="79">
        <f t="shared" si="14"/>
        <v>0</v>
      </c>
      <c r="J81" s="79">
        <f t="shared" si="14"/>
        <v>3.4099999999999997</v>
      </c>
      <c r="K81" s="79">
        <f t="shared" si="14"/>
        <v>6.05</v>
      </c>
      <c r="L81" s="79">
        <f t="shared" si="14"/>
        <v>5.621999999999999</v>
      </c>
      <c r="M81" s="79">
        <f t="shared" si="14"/>
        <v>1.06</v>
      </c>
      <c r="N81" s="79">
        <f t="shared" si="14"/>
        <v>16.2</v>
      </c>
      <c r="O81" s="79">
        <f t="shared" si="14"/>
        <v>12</v>
      </c>
      <c r="P81" s="79">
        <f t="shared" si="14"/>
        <v>0</v>
      </c>
      <c r="Q81" s="79">
        <f t="shared" si="14"/>
        <v>78.036</v>
      </c>
      <c r="R81" s="79">
        <f t="shared" si="14"/>
        <v>10.920000000000002</v>
      </c>
      <c r="S81" s="79">
        <f t="shared" si="14"/>
        <v>23.509999999999998</v>
      </c>
      <c r="T81" s="79">
        <f t="shared" si="14"/>
        <v>48.4</v>
      </c>
      <c r="U81" s="79">
        <f t="shared" si="14"/>
        <v>1.5</v>
      </c>
      <c r="V81" s="79">
        <f t="shared" si="14"/>
        <v>39.300000000000004</v>
      </c>
      <c r="W81" s="79">
        <f t="shared" si="14"/>
        <v>0.30000000000000004</v>
      </c>
      <c r="X81" s="79">
        <f t="shared" si="14"/>
        <v>4</v>
      </c>
      <c r="Y81" s="79">
        <f t="shared" si="14"/>
        <v>1.1</v>
      </c>
      <c r="Z81" s="79">
        <f t="shared" si="14"/>
        <v>1.1</v>
      </c>
      <c r="AA81" s="79">
        <f t="shared" si="14"/>
        <v>2.07</v>
      </c>
      <c r="AB81" s="79">
        <f t="shared" si="14"/>
        <v>0.7000000000000001</v>
      </c>
      <c r="AC81" s="79">
        <f t="shared" si="14"/>
        <v>100</v>
      </c>
      <c r="AD81" s="79">
        <f t="shared" si="14"/>
        <v>0</v>
      </c>
      <c r="AE81" s="79">
        <f t="shared" si="14"/>
        <v>0</v>
      </c>
      <c r="AF81" s="79">
        <f t="shared" si="14"/>
        <v>0</v>
      </c>
      <c r="AG81" s="79">
        <f t="shared" si="14"/>
        <v>0</v>
      </c>
      <c r="AH81" s="79">
        <f t="shared" si="14"/>
        <v>0</v>
      </c>
      <c r="AI81" s="79">
        <f t="shared" si="14"/>
        <v>0</v>
      </c>
      <c r="AJ81" s="56"/>
      <c r="AK81" s="34"/>
    </row>
    <row r="82" spans="2:37" ht="16.5" thickBot="1">
      <c r="B82" s="144" t="s">
        <v>21</v>
      </c>
      <c r="C82" s="145"/>
      <c r="D82" s="146"/>
      <c r="E82" s="68"/>
      <c r="F82" s="68">
        <f aca="true" t="shared" si="15" ref="F82:AI82">F19+F54+F80+F74+F42+F30+F61</f>
        <v>390</v>
      </c>
      <c r="G82" s="68">
        <f t="shared" si="15"/>
        <v>2160</v>
      </c>
      <c r="H82" s="68">
        <f t="shared" si="15"/>
        <v>413.6</v>
      </c>
      <c r="I82" s="68">
        <f t="shared" si="15"/>
        <v>0</v>
      </c>
      <c r="J82" s="68">
        <f t="shared" si="15"/>
        <v>37.51</v>
      </c>
      <c r="K82" s="68">
        <f t="shared" si="15"/>
        <v>254.1</v>
      </c>
      <c r="L82" s="68">
        <f t="shared" si="15"/>
        <v>466.62599999999986</v>
      </c>
      <c r="M82" s="68">
        <f t="shared" si="15"/>
        <v>478.06</v>
      </c>
      <c r="N82" s="68">
        <f t="shared" si="15"/>
        <v>3359.88</v>
      </c>
      <c r="O82" s="68">
        <f t="shared" si="15"/>
        <v>636</v>
      </c>
      <c r="P82" s="68">
        <f t="shared" si="15"/>
        <v>0</v>
      </c>
      <c r="Q82" s="68">
        <f t="shared" si="15"/>
        <v>780.36</v>
      </c>
      <c r="R82" s="68">
        <f t="shared" si="15"/>
        <v>163.8</v>
      </c>
      <c r="S82" s="68">
        <f t="shared" si="15"/>
        <v>352.65</v>
      </c>
      <c r="T82" s="68">
        <f t="shared" si="15"/>
        <v>556.5999999999999</v>
      </c>
      <c r="U82" s="68">
        <f t="shared" si="15"/>
        <v>82.5</v>
      </c>
      <c r="V82" s="68">
        <f t="shared" si="15"/>
        <v>5109.000000000001</v>
      </c>
      <c r="W82" s="68">
        <f t="shared" si="15"/>
        <v>90</v>
      </c>
      <c r="X82" s="68">
        <f t="shared" si="15"/>
        <v>103.4</v>
      </c>
      <c r="Y82" s="68">
        <f t="shared" si="15"/>
        <v>29.700000000000003</v>
      </c>
      <c r="Z82" s="68">
        <f t="shared" si="15"/>
        <v>136.4</v>
      </c>
      <c r="AA82" s="68">
        <f t="shared" si="15"/>
        <v>72.44999999999999</v>
      </c>
      <c r="AB82" s="68">
        <f t="shared" si="15"/>
        <v>77.00000000000001</v>
      </c>
      <c r="AC82" s="68">
        <f t="shared" si="15"/>
        <v>1100</v>
      </c>
      <c r="AD82" s="68">
        <f t="shared" si="15"/>
        <v>0</v>
      </c>
      <c r="AE82" s="68">
        <f t="shared" si="15"/>
        <v>0</v>
      </c>
      <c r="AF82" s="68">
        <f t="shared" si="15"/>
        <v>0</v>
      </c>
      <c r="AG82" s="68">
        <f t="shared" si="15"/>
        <v>0</v>
      </c>
      <c r="AH82" s="68">
        <f t="shared" si="15"/>
        <v>0</v>
      </c>
      <c r="AI82" s="68">
        <f t="shared" si="15"/>
        <v>0</v>
      </c>
      <c r="AJ82" s="43">
        <f>SUM(F82:AI82)</f>
        <v>16849.636000000002</v>
      </c>
      <c r="AK82" s="34"/>
    </row>
    <row r="83" spans="2:37" ht="16.5" thickBot="1">
      <c r="B83" s="141" t="s">
        <v>22</v>
      </c>
      <c r="C83" s="142"/>
      <c r="D83" s="143"/>
      <c r="E83" s="69"/>
      <c r="F83" s="70">
        <f>F82/F81</f>
        <v>1.95</v>
      </c>
      <c r="G83" s="70">
        <f aca="true" t="shared" si="16" ref="G83:AI83">G82/G81</f>
        <v>10.8</v>
      </c>
      <c r="H83" s="70">
        <f t="shared" si="16"/>
        <v>25.85</v>
      </c>
      <c r="I83" s="70" t="e">
        <f t="shared" si="16"/>
        <v>#DIV/0!</v>
      </c>
      <c r="J83" s="70">
        <f t="shared" si="16"/>
        <v>11</v>
      </c>
      <c r="K83" s="70">
        <f t="shared" si="16"/>
        <v>42</v>
      </c>
      <c r="L83" s="70">
        <f t="shared" si="16"/>
        <v>82.99999999999999</v>
      </c>
      <c r="M83" s="70">
        <f t="shared" si="16"/>
        <v>451</v>
      </c>
      <c r="N83" s="70">
        <f t="shared" si="16"/>
        <v>207.4</v>
      </c>
      <c r="O83" s="70">
        <f t="shared" si="16"/>
        <v>53</v>
      </c>
      <c r="P83" s="70" t="e">
        <f t="shared" si="16"/>
        <v>#DIV/0!</v>
      </c>
      <c r="Q83" s="70">
        <f t="shared" si="16"/>
        <v>10</v>
      </c>
      <c r="R83" s="70">
        <f t="shared" si="16"/>
        <v>14.999999999999998</v>
      </c>
      <c r="S83" s="70">
        <f t="shared" si="16"/>
        <v>15</v>
      </c>
      <c r="T83" s="70">
        <f t="shared" si="16"/>
        <v>11.499999999999998</v>
      </c>
      <c r="U83" s="70">
        <f t="shared" si="16"/>
        <v>55</v>
      </c>
      <c r="V83" s="70">
        <f t="shared" si="16"/>
        <v>130</v>
      </c>
      <c r="W83" s="70">
        <f t="shared" si="16"/>
        <v>299.99999999999994</v>
      </c>
      <c r="X83" s="70">
        <f t="shared" si="16"/>
        <v>25.85</v>
      </c>
      <c r="Y83" s="70">
        <f t="shared" si="16"/>
        <v>27</v>
      </c>
      <c r="Z83" s="70">
        <f t="shared" si="16"/>
        <v>124</v>
      </c>
      <c r="AA83" s="70">
        <f t="shared" si="16"/>
        <v>35</v>
      </c>
      <c r="AB83" s="70">
        <f t="shared" si="16"/>
        <v>110.00000000000001</v>
      </c>
      <c r="AC83" s="70">
        <f t="shared" si="16"/>
        <v>11</v>
      </c>
      <c r="AD83" s="70" t="e">
        <f t="shared" si="16"/>
        <v>#DIV/0!</v>
      </c>
      <c r="AE83" s="70" t="e">
        <f t="shared" si="16"/>
        <v>#DIV/0!</v>
      </c>
      <c r="AF83" s="70" t="e">
        <f t="shared" si="16"/>
        <v>#DIV/0!</v>
      </c>
      <c r="AG83" s="70" t="e">
        <f t="shared" si="16"/>
        <v>#DIV/0!</v>
      </c>
      <c r="AH83" s="70" t="e">
        <f t="shared" si="16"/>
        <v>#DIV/0!</v>
      </c>
      <c r="AI83" s="70" t="e">
        <f t="shared" si="16"/>
        <v>#DIV/0!</v>
      </c>
      <c r="AJ83" s="40"/>
      <c r="AK83" s="71"/>
    </row>
    <row r="84" spans="2:37" ht="15.75">
      <c r="B84" s="151" t="s">
        <v>24</v>
      </c>
      <c r="C84" s="152"/>
      <c r="D84" s="152"/>
      <c r="E84" s="72"/>
      <c r="F84" s="78">
        <f aca="true" t="shared" si="17" ref="F84:AI84">F17+F28</f>
        <v>200</v>
      </c>
      <c r="G84" s="78">
        <f t="shared" si="17"/>
        <v>200</v>
      </c>
      <c r="H84" s="78">
        <f t="shared" si="17"/>
        <v>0</v>
      </c>
      <c r="I84" s="78">
        <f t="shared" si="17"/>
        <v>0</v>
      </c>
      <c r="J84" s="78">
        <f t="shared" si="17"/>
        <v>0.3</v>
      </c>
      <c r="K84" s="78">
        <f t="shared" si="17"/>
        <v>0</v>
      </c>
      <c r="L84" s="78">
        <f t="shared" si="17"/>
        <v>0</v>
      </c>
      <c r="M84" s="78">
        <f t="shared" si="17"/>
        <v>1.06</v>
      </c>
      <c r="N84" s="78">
        <f t="shared" si="17"/>
        <v>16.2</v>
      </c>
      <c r="O84" s="78">
        <f t="shared" si="17"/>
        <v>12</v>
      </c>
      <c r="P84" s="78">
        <f t="shared" si="17"/>
        <v>0</v>
      </c>
      <c r="Q84" s="78">
        <f t="shared" si="17"/>
        <v>0</v>
      </c>
      <c r="R84" s="78">
        <f t="shared" si="17"/>
        <v>0</v>
      </c>
      <c r="S84" s="78">
        <f t="shared" si="17"/>
        <v>0</v>
      </c>
      <c r="T84" s="78">
        <f t="shared" si="17"/>
        <v>0</v>
      </c>
      <c r="U84" s="78">
        <f t="shared" si="17"/>
        <v>0</v>
      </c>
      <c r="V84" s="78">
        <f t="shared" si="17"/>
        <v>0</v>
      </c>
      <c r="W84" s="78">
        <f t="shared" si="17"/>
        <v>0</v>
      </c>
      <c r="X84" s="78">
        <f t="shared" si="17"/>
        <v>4</v>
      </c>
      <c r="Y84" s="78">
        <f t="shared" si="17"/>
        <v>0</v>
      </c>
      <c r="Z84" s="78">
        <f t="shared" si="17"/>
        <v>0</v>
      </c>
      <c r="AA84" s="78">
        <f t="shared" si="17"/>
        <v>0</v>
      </c>
      <c r="AB84" s="78">
        <f t="shared" si="17"/>
        <v>0</v>
      </c>
      <c r="AC84" s="78">
        <f t="shared" si="17"/>
        <v>0</v>
      </c>
      <c r="AD84" s="78">
        <f t="shared" si="17"/>
        <v>0</v>
      </c>
      <c r="AE84" s="78">
        <f t="shared" si="17"/>
        <v>0</v>
      </c>
      <c r="AF84" s="78">
        <f t="shared" si="17"/>
        <v>0</v>
      </c>
      <c r="AG84" s="78">
        <f t="shared" si="17"/>
        <v>0</v>
      </c>
      <c r="AH84" s="78">
        <f t="shared" si="17"/>
        <v>0</v>
      </c>
      <c r="AI84" s="78">
        <f t="shared" si="17"/>
        <v>0</v>
      </c>
      <c r="AJ84" s="72"/>
      <c r="AK84" s="73"/>
    </row>
    <row r="85" spans="2:37" ht="16.5" thickBot="1">
      <c r="B85" s="149" t="s">
        <v>25</v>
      </c>
      <c r="C85" s="150"/>
      <c r="D85" s="150"/>
      <c r="E85" s="74"/>
      <c r="F85" s="74">
        <f aca="true" t="shared" si="18" ref="F85:AI85">F19+F30</f>
        <v>390</v>
      </c>
      <c r="G85" s="74">
        <f t="shared" si="18"/>
        <v>2160</v>
      </c>
      <c r="H85" s="74">
        <f t="shared" si="18"/>
        <v>0</v>
      </c>
      <c r="I85" s="74">
        <f t="shared" si="18"/>
        <v>0</v>
      </c>
      <c r="J85" s="74">
        <f t="shared" si="18"/>
        <v>3.3</v>
      </c>
      <c r="K85" s="74">
        <f t="shared" si="18"/>
        <v>0</v>
      </c>
      <c r="L85" s="74">
        <f t="shared" si="18"/>
        <v>0</v>
      </c>
      <c r="M85" s="74">
        <f t="shared" si="18"/>
        <v>478.06</v>
      </c>
      <c r="N85" s="74">
        <f t="shared" si="18"/>
        <v>3359.88</v>
      </c>
      <c r="O85" s="74">
        <f t="shared" si="18"/>
        <v>636</v>
      </c>
      <c r="P85" s="74">
        <f t="shared" si="18"/>
        <v>0</v>
      </c>
      <c r="Q85" s="74">
        <f t="shared" si="18"/>
        <v>0</v>
      </c>
      <c r="R85" s="74">
        <f t="shared" si="18"/>
        <v>0</v>
      </c>
      <c r="S85" s="74">
        <f t="shared" si="18"/>
        <v>0</v>
      </c>
      <c r="T85" s="74">
        <f t="shared" si="18"/>
        <v>0</v>
      </c>
      <c r="U85" s="74">
        <f t="shared" si="18"/>
        <v>0</v>
      </c>
      <c r="V85" s="74">
        <f t="shared" si="18"/>
        <v>0</v>
      </c>
      <c r="W85" s="74">
        <f t="shared" si="18"/>
        <v>0</v>
      </c>
      <c r="X85" s="74">
        <f t="shared" si="18"/>
        <v>103.4</v>
      </c>
      <c r="Y85" s="74">
        <f t="shared" si="18"/>
        <v>0</v>
      </c>
      <c r="Z85" s="74">
        <f t="shared" si="18"/>
        <v>0</v>
      </c>
      <c r="AA85" s="74">
        <f t="shared" si="18"/>
        <v>0</v>
      </c>
      <c r="AB85" s="74">
        <f t="shared" si="18"/>
        <v>0</v>
      </c>
      <c r="AC85" s="74">
        <f t="shared" si="18"/>
        <v>0</v>
      </c>
      <c r="AD85" s="74">
        <f t="shared" si="18"/>
        <v>0</v>
      </c>
      <c r="AE85" s="74">
        <f t="shared" si="18"/>
        <v>0</v>
      </c>
      <c r="AF85" s="74">
        <f t="shared" si="18"/>
        <v>0</v>
      </c>
      <c r="AG85" s="74">
        <f t="shared" si="18"/>
        <v>0</v>
      </c>
      <c r="AH85" s="74">
        <f t="shared" si="18"/>
        <v>0</v>
      </c>
      <c r="AI85" s="74">
        <f t="shared" si="18"/>
        <v>0</v>
      </c>
      <c r="AJ85" s="74">
        <f>SUM(F85:AI85)</f>
        <v>7130.639999999999</v>
      </c>
      <c r="AK85" s="75"/>
    </row>
    <row r="86" spans="2:37" ht="15.75">
      <c r="B86" s="147" t="s">
        <v>26</v>
      </c>
      <c r="C86" s="148"/>
      <c r="D86" s="148"/>
      <c r="E86" s="76"/>
      <c r="F86" s="78">
        <f aca="true" t="shared" si="19" ref="F86:AI86">F40+F52+F59</f>
        <v>0</v>
      </c>
      <c r="G86" s="78">
        <f t="shared" si="19"/>
        <v>0</v>
      </c>
      <c r="H86" s="78">
        <f t="shared" si="19"/>
        <v>10</v>
      </c>
      <c r="I86" s="78">
        <f t="shared" si="19"/>
        <v>0</v>
      </c>
      <c r="J86" s="78">
        <f t="shared" si="19"/>
        <v>2.0300000000000002</v>
      </c>
      <c r="K86" s="78">
        <f t="shared" si="19"/>
        <v>4.05</v>
      </c>
      <c r="L86" s="78">
        <f t="shared" si="19"/>
        <v>3.6459999999999995</v>
      </c>
      <c r="M86" s="78">
        <f t="shared" si="19"/>
        <v>0</v>
      </c>
      <c r="N86" s="78">
        <f t="shared" si="19"/>
        <v>0</v>
      </c>
      <c r="O86" s="78">
        <f t="shared" si="19"/>
        <v>0</v>
      </c>
      <c r="P86" s="78">
        <f t="shared" si="19"/>
        <v>0</v>
      </c>
      <c r="Q86" s="78">
        <f t="shared" si="19"/>
        <v>50.943</v>
      </c>
      <c r="R86" s="78">
        <f t="shared" si="19"/>
        <v>7.0600000000000005</v>
      </c>
      <c r="S86" s="78">
        <f t="shared" si="19"/>
        <v>15.23</v>
      </c>
      <c r="T86" s="78">
        <f t="shared" si="19"/>
        <v>31.7</v>
      </c>
      <c r="U86" s="78">
        <f t="shared" si="19"/>
        <v>1</v>
      </c>
      <c r="V86" s="78">
        <f t="shared" si="19"/>
        <v>26.200000000000003</v>
      </c>
      <c r="W86" s="78">
        <f t="shared" si="19"/>
        <v>0.2</v>
      </c>
      <c r="X86" s="78">
        <f t="shared" si="19"/>
        <v>0</v>
      </c>
      <c r="Y86" s="78">
        <f t="shared" si="19"/>
        <v>0.7</v>
      </c>
      <c r="Z86" s="78">
        <f t="shared" si="19"/>
        <v>0.7</v>
      </c>
      <c r="AA86" s="78">
        <f t="shared" si="19"/>
        <v>2.07</v>
      </c>
      <c r="AB86" s="78">
        <f t="shared" si="19"/>
        <v>0.7000000000000001</v>
      </c>
      <c r="AC86" s="78">
        <f t="shared" si="19"/>
        <v>0</v>
      </c>
      <c r="AD86" s="78">
        <f t="shared" si="19"/>
        <v>0</v>
      </c>
      <c r="AE86" s="78">
        <f t="shared" si="19"/>
        <v>0</v>
      </c>
      <c r="AF86" s="78">
        <f t="shared" si="19"/>
        <v>0</v>
      </c>
      <c r="AG86" s="78">
        <f t="shared" si="19"/>
        <v>0</v>
      </c>
      <c r="AH86" s="78">
        <f t="shared" si="19"/>
        <v>0</v>
      </c>
      <c r="AI86" s="78">
        <f t="shared" si="19"/>
        <v>0</v>
      </c>
      <c r="AJ86" s="76"/>
      <c r="AK86" s="73"/>
    </row>
    <row r="87" spans="2:37" ht="16.5" thickBot="1">
      <c r="B87" s="95" t="s">
        <v>27</v>
      </c>
      <c r="C87" s="137"/>
      <c r="D87" s="137"/>
      <c r="E87" s="77"/>
      <c r="F87" s="74">
        <f aca="true" t="shared" si="20" ref="F87:AI87">F42+F54+F61</f>
        <v>0</v>
      </c>
      <c r="G87" s="74">
        <f t="shared" si="20"/>
        <v>0</v>
      </c>
      <c r="H87" s="74">
        <f t="shared" si="20"/>
        <v>258.5</v>
      </c>
      <c r="I87" s="74">
        <f t="shared" si="20"/>
        <v>0</v>
      </c>
      <c r="J87" s="74">
        <f t="shared" si="20"/>
        <v>22.33</v>
      </c>
      <c r="K87" s="74">
        <f t="shared" si="20"/>
        <v>170.1</v>
      </c>
      <c r="L87" s="74">
        <f t="shared" si="20"/>
        <v>302.61799999999994</v>
      </c>
      <c r="M87" s="74">
        <f t="shared" si="20"/>
        <v>0</v>
      </c>
      <c r="N87" s="74">
        <f t="shared" si="20"/>
        <v>0</v>
      </c>
      <c r="O87" s="74">
        <f t="shared" si="20"/>
        <v>0</v>
      </c>
      <c r="P87" s="74">
        <f t="shared" si="20"/>
        <v>0</v>
      </c>
      <c r="Q87" s="74">
        <f t="shared" si="20"/>
        <v>509.42999999999995</v>
      </c>
      <c r="R87" s="74">
        <f t="shared" si="20"/>
        <v>105.9</v>
      </c>
      <c r="S87" s="74">
        <f t="shared" si="20"/>
        <v>228.45</v>
      </c>
      <c r="T87" s="74">
        <f t="shared" si="20"/>
        <v>364.54999999999995</v>
      </c>
      <c r="U87" s="74">
        <f t="shared" si="20"/>
        <v>55</v>
      </c>
      <c r="V87" s="74">
        <f t="shared" si="20"/>
        <v>3406.0000000000005</v>
      </c>
      <c r="W87" s="74">
        <f t="shared" si="20"/>
        <v>60</v>
      </c>
      <c r="X87" s="74">
        <f t="shared" si="20"/>
        <v>0</v>
      </c>
      <c r="Y87" s="74">
        <f t="shared" si="20"/>
        <v>18.9</v>
      </c>
      <c r="Z87" s="74">
        <f t="shared" si="20"/>
        <v>86.8</v>
      </c>
      <c r="AA87" s="74">
        <f t="shared" si="20"/>
        <v>72.44999999999999</v>
      </c>
      <c r="AB87" s="74">
        <f t="shared" si="20"/>
        <v>77.00000000000001</v>
      </c>
      <c r="AC87" s="74">
        <f t="shared" si="20"/>
        <v>0</v>
      </c>
      <c r="AD87" s="74">
        <f t="shared" si="20"/>
        <v>0</v>
      </c>
      <c r="AE87" s="74">
        <f t="shared" si="20"/>
        <v>0</v>
      </c>
      <c r="AF87" s="74">
        <f t="shared" si="20"/>
        <v>0</v>
      </c>
      <c r="AG87" s="74">
        <f t="shared" si="20"/>
        <v>0</v>
      </c>
      <c r="AH87" s="74">
        <f t="shared" si="20"/>
        <v>0</v>
      </c>
      <c r="AI87" s="74">
        <f t="shared" si="20"/>
        <v>0</v>
      </c>
      <c r="AJ87" s="74">
        <f>SUM(F87:AI87)</f>
        <v>5738.028</v>
      </c>
      <c r="AK87" s="75"/>
    </row>
    <row r="88" spans="2:37" ht="15.75">
      <c r="B88" s="147" t="s">
        <v>28</v>
      </c>
      <c r="C88" s="148"/>
      <c r="D88" s="148"/>
      <c r="E88" s="76"/>
      <c r="F88" s="78">
        <f aca="true" t="shared" si="21" ref="F88:AI88">F72+F78</f>
        <v>0</v>
      </c>
      <c r="G88" s="78">
        <f t="shared" si="21"/>
        <v>0</v>
      </c>
      <c r="H88" s="78">
        <f t="shared" si="21"/>
        <v>6</v>
      </c>
      <c r="I88" s="78">
        <f t="shared" si="21"/>
        <v>0</v>
      </c>
      <c r="J88" s="78">
        <f t="shared" si="21"/>
        <v>1.08</v>
      </c>
      <c r="K88" s="78">
        <f t="shared" si="21"/>
        <v>2</v>
      </c>
      <c r="L88" s="78">
        <f t="shared" si="21"/>
        <v>1.9759999999999995</v>
      </c>
      <c r="M88" s="78">
        <f t="shared" si="21"/>
        <v>0</v>
      </c>
      <c r="N88" s="78">
        <f t="shared" si="21"/>
        <v>0</v>
      </c>
      <c r="O88" s="78">
        <f t="shared" si="21"/>
        <v>0</v>
      </c>
      <c r="P88" s="78">
        <f t="shared" si="21"/>
        <v>0</v>
      </c>
      <c r="Q88" s="78">
        <f t="shared" si="21"/>
        <v>27.093</v>
      </c>
      <c r="R88" s="78">
        <f t="shared" si="21"/>
        <v>3.8600000000000003</v>
      </c>
      <c r="S88" s="78">
        <f t="shared" si="21"/>
        <v>8.28</v>
      </c>
      <c r="T88" s="78">
        <f t="shared" si="21"/>
        <v>16.7</v>
      </c>
      <c r="U88" s="78">
        <f t="shared" si="21"/>
        <v>0.5</v>
      </c>
      <c r="V88" s="78">
        <f t="shared" si="21"/>
        <v>13.100000000000001</v>
      </c>
      <c r="W88" s="78">
        <f t="shared" si="21"/>
        <v>0.1</v>
      </c>
      <c r="X88" s="78">
        <f t="shared" si="21"/>
        <v>0</v>
      </c>
      <c r="Y88" s="78">
        <f t="shared" si="21"/>
        <v>0.4</v>
      </c>
      <c r="Z88" s="78">
        <f t="shared" si="21"/>
        <v>0.4</v>
      </c>
      <c r="AA88" s="78">
        <f t="shared" si="21"/>
        <v>0</v>
      </c>
      <c r="AB88" s="78">
        <f t="shared" si="21"/>
        <v>0</v>
      </c>
      <c r="AC88" s="78">
        <f t="shared" si="21"/>
        <v>100</v>
      </c>
      <c r="AD88" s="78">
        <f t="shared" si="21"/>
        <v>0</v>
      </c>
      <c r="AE88" s="78">
        <f t="shared" si="21"/>
        <v>0</v>
      </c>
      <c r="AF88" s="78">
        <f t="shared" si="21"/>
        <v>0</v>
      </c>
      <c r="AG88" s="78">
        <f t="shared" si="21"/>
        <v>0</v>
      </c>
      <c r="AH88" s="78">
        <f t="shared" si="21"/>
        <v>0</v>
      </c>
      <c r="AI88" s="78">
        <f t="shared" si="21"/>
        <v>0</v>
      </c>
      <c r="AJ88" s="76"/>
      <c r="AK88" s="73"/>
    </row>
    <row r="89" spans="2:37" ht="16.5" thickBot="1">
      <c r="B89" s="95" t="s">
        <v>29</v>
      </c>
      <c r="C89" s="137"/>
      <c r="D89" s="137"/>
      <c r="E89" s="77"/>
      <c r="F89" s="74">
        <f aca="true" t="shared" si="22" ref="F89:AI89">F74+F80</f>
        <v>0</v>
      </c>
      <c r="G89" s="74">
        <f t="shared" si="22"/>
        <v>0</v>
      </c>
      <c r="H89" s="74">
        <f t="shared" si="22"/>
        <v>155.10000000000002</v>
      </c>
      <c r="I89" s="74">
        <f t="shared" si="22"/>
        <v>0</v>
      </c>
      <c r="J89" s="74">
        <f t="shared" si="22"/>
        <v>11.88</v>
      </c>
      <c r="K89" s="74">
        <f t="shared" si="22"/>
        <v>84</v>
      </c>
      <c r="L89" s="74">
        <f t="shared" si="22"/>
        <v>164.00799999999995</v>
      </c>
      <c r="M89" s="74">
        <f t="shared" si="22"/>
        <v>0</v>
      </c>
      <c r="N89" s="74">
        <f t="shared" si="22"/>
        <v>0</v>
      </c>
      <c r="O89" s="74">
        <f t="shared" si="22"/>
        <v>0</v>
      </c>
      <c r="P89" s="74">
        <f t="shared" si="22"/>
        <v>0</v>
      </c>
      <c r="Q89" s="74">
        <f t="shared" si="22"/>
        <v>270.93</v>
      </c>
      <c r="R89" s="74">
        <f t="shared" si="22"/>
        <v>57.900000000000006</v>
      </c>
      <c r="S89" s="74">
        <f t="shared" si="22"/>
        <v>124.19999999999999</v>
      </c>
      <c r="T89" s="74">
        <f t="shared" si="22"/>
        <v>192.04999999999998</v>
      </c>
      <c r="U89" s="74">
        <f t="shared" si="22"/>
        <v>27.5</v>
      </c>
      <c r="V89" s="74">
        <f t="shared" si="22"/>
        <v>1703.0000000000002</v>
      </c>
      <c r="W89" s="74">
        <f t="shared" si="22"/>
        <v>30</v>
      </c>
      <c r="X89" s="74">
        <f t="shared" si="22"/>
        <v>0</v>
      </c>
      <c r="Y89" s="74">
        <f t="shared" si="22"/>
        <v>10.8</v>
      </c>
      <c r="Z89" s="74">
        <f t="shared" si="22"/>
        <v>49.6</v>
      </c>
      <c r="AA89" s="74">
        <f t="shared" si="22"/>
        <v>0</v>
      </c>
      <c r="AB89" s="74">
        <f t="shared" si="22"/>
        <v>0</v>
      </c>
      <c r="AC89" s="74">
        <f t="shared" si="22"/>
        <v>1100</v>
      </c>
      <c r="AD89" s="74">
        <f t="shared" si="22"/>
        <v>0</v>
      </c>
      <c r="AE89" s="74">
        <f t="shared" si="22"/>
        <v>0</v>
      </c>
      <c r="AF89" s="74">
        <f t="shared" si="22"/>
        <v>0</v>
      </c>
      <c r="AG89" s="74">
        <f t="shared" si="22"/>
        <v>0</v>
      </c>
      <c r="AH89" s="74">
        <f t="shared" si="22"/>
        <v>0</v>
      </c>
      <c r="AI89" s="74">
        <f t="shared" si="22"/>
        <v>0</v>
      </c>
      <c r="AJ89" s="74">
        <f>SUM(F89:AI89)</f>
        <v>3980.9680000000003</v>
      </c>
      <c r="AK89" s="75"/>
    </row>
    <row r="90" ht="15">
      <c r="AJ90" s="1">
        <f>SUM(AJ85:AJ89)</f>
        <v>16849.636</v>
      </c>
    </row>
  </sheetData>
  <mergeCells count="104">
    <mergeCell ref="B86:D86"/>
    <mergeCell ref="B87:D87"/>
    <mergeCell ref="B88:D88"/>
    <mergeCell ref="B89:D89"/>
    <mergeCell ref="B82:D82"/>
    <mergeCell ref="B83:D83"/>
    <mergeCell ref="B84:D84"/>
    <mergeCell ref="B85:D85"/>
    <mergeCell ref="B76:D76"/>
    <mergeCell ref="B79:D79"/>
    <mergeCell ref="B80:D80"/>
    <mergeCell ref="B81:D81"/>
    <mergeCell ref="B70:D70"/>
    <mergeCell ref="B73:D73"/>
    <mergeCell ref="B74:D74"/>
    <mergeCell ref="B75:D75"/>
    <mergeCell ref="B66:D66"/>
    <mergeCell ref="B67:D67"/>
    <mergeCell ref="B68:D68"/>
    <mergeCell ref="B69:D69"/>
    <mergeCell ref="B62:D62"/>
    <mergeCell ref="B63:D63"/>
    <mergeCell ref="B64:D64"/>
    <mergeCell ref="B65:D65"/>
    <mergeCell ref="B56:D56"/>
    <mergeCell ref="B57:D57"/>
    <mergeCell ref="B60:D60"/>
    <mergeCell ref="B61:D61"/>
    <mergeCell ref="B50:D50"/>
    <mergeCell ref="B53:D53"/>
    <mergeCell ref="B54:D54"/>
    <mergeCell ref="B55:D55"/>
    <mergeCell ref="B46:D46"/>
    <mergeCell ref="B47:D47"/>
    <mergeCell ref="B48:D48"/>
    <mergeCell ref="B49:D49"/>
    <mergeCell ref="B42:D42"/>
    <mergeCell ref="B43:D43"/>
    <mergeCell ref="B44:D44"/>
    <mergeCell ref="B45:D45"/>
    <mergeCell ref="B36:D36"/>
    <mergeCell ref="B37:D37"/>
    <mergeCell ref="B38:D38"/>
    <mergeCell ref="B41:D41"/>
    <mergeCell ref="B32:D32"/>
    <mergeCell ref="B33:D33"/>
    <mergeCell ref="B34:D34"/>
    <mergeCell ref="B35:D35"/>
    <mergeCell ref="B26:D26"/>
    <mergeCell ref="B29:D29"/>
    <mergeCell ref="B30:D30"/>
    <mergeCell ref="B31:D31"/>
    <mergeCell ref="B22:D22"/>
    <mergeCell ref="B23:D23"/>
    <mergeCell ref="B24:D24"/>
    <mergeCell ref="B25:D25"/>
    <mergeCell ref="B18:D18"/>
    <mergeCell ref="B19:D19"/>
    <mergeCell ref="B20:D20"/>
    <mergeCell ref="B21:D21"/>
    <mergeCell ref="B12:D12"/>
    <mergeCell ref="B13:D13"/>
    <mergeCell ref="B14:D14"/>
    <mergeCell ref="B15:D15"/>
    <mergeCell ref="AK6:AK8"/>
    <mergeCell ref="B9:D9"/>
    <mergeCell ref="B10:D10"/>
    <mergeCell ref="B11:D11"/>
    <mergeCell ref="AG6:AG8"/>
    <mergeCell ref="AH6:AH8"/>
    <mergeCell ref="AI6:AI8"/>
    <mergeCell ref="AJ6:AJ8"/>
    <mergeCell ref="AC6:AC8"/>
    <mergeCell ref="AD6:AD8"/>
    <mergeCell ref="AE6:AE8"/>
    <mergeCell ref="AF6:AF8"/>
    <mergeCell ref="Y6:Y8"/>
    <mergeCell ref="Z6:Z8"/>
    <mergeCell ref="AA6:AA8"/>
    <mergeCell ref="AB6:AB8"/>
    <mergeCell ref="U6:U8"/>
    <mergeCell ref="V6:V8"/>
    <mergeCell ref="W6:W8"/>
    <mergeCell ref="X6:X8"/>
    <mergeCell ref="Q6:Q8"/>
    <mergeCell ref="R6:R8"/>
    <mergeCell ref="S6:S8"/>
    <mergeCell ref="T6:T8"/>
    <mergeCell ref="M6:M8"/>
    <mergeCell ref="N6:N8"/>
    <mergeCell ref="O6:O8"/>
    <mergeCell ref="P6:P8"/>
    <mergeCell ref="I6:I8"/>
    <mergeCell ref="J6:J8"/>
    <mergeCell ref="K6:K8"/>
    <mergeCell ref="L6:L8"/>
    <mergeCell ref="E6:E8"/>
    <mergeCell ref="F6:F8"/>
    <mergeCell ref="G6:G8"/>
    <mergeCell ref="H6:H8"/>
    <mergeCell ref="P1:AJ1"/>
    <mergeCell ref="B2:O2"/>
    <mergeCell ref="P2:AJ2"/>
    <mergeCell ref="B4:O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9"/>
  <sheetViews>
    <sheetView zoomScalePageLayoutView="0" workbookViewId="0" topLeftCell="A1">
      <selection activeCell="I37" sqref="I37"/>
    </sheetView>
  </sheetViews>
  <sheetFormatPr defaultColWidth="9.140625" defaultRowHeight="15"/>
  <cols>
    <col min="1" max="1" width="22.8515625" style="0" customWidth="1"/>
  </cols>
  <sheetData>
    <row r="1" spans="1:36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18" t="s">
        <v>0</v>
      </c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0"/>
    </row>
    <row r="2" spans="1:36" ht="15.75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 t="s">
        <v>2</v>
      </c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0"/>
    </row>
    <row r="3" spans="1:36" ht="15.75">
      <c r="A3" s="11"/>
      <c r="B3" s="12"/>
      <c r="C3" s="12"/>
      <c r="D3" s="12"/>
      <c r="E3" s="12"/>
      <c r="F3" s="12"/>
      <c r="G3" s="12"/>
      <c r="H3" s="12"/>
      <c r="I3" s="12" t="s">
        <v>77</v>
      </c>
      <c r="J3" s="12"/>
      <c r="K3" s="12"/>
      <c r="L3" s="12"/>
      <c r="M3" s="12"/>
      <c r="N3" s="12"/>
      <c r="O3" s="8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0"/>
    </row>
    <row r="4" spans="1:36" ht="15.75">
      <c r="A4" s="119" t="s">
        <v>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14"/>
    </row>
    <row r="5" spans="1:36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14"/>
    </row>
    <row r="6" spans="1:36" ht="15.75">
      <c r="A6" s="15"/>
      <c r="B6" s="16"/>
      <c r="C6" s="17"/>
      <c r="D6" s="124" t="s">
        <v>4</v>
      </c>
      <c r="E6" s="117" t="s">
        <v>47</v>
      </c>
      <c r="F6" s="117" t="s">
        <v>78</v>
      </c>
      <c r="G6" s="117" t="s">
        <v>31</v>
      </c>
      <c r="H6" s="117" t="s">
        <v>79</v>
      </c>
      <c r="I6" s="117" t="s">
        <v>34</v>
      </c>
      <c r="J6" s="106" t="s">
        <v>33</v>
      </c>
      <c r="K6" s="117" t="s">
        <v>80</v>
      </c>
      <c r="L6" s="106" t="s">
        <v>81</v>
      </c>
      <c r="M6" s="117" t="s">
        <v>38</v>
      </c>
      <c r="N6" s="117" t="s">
        <v>39</v>
      </c>
      <c r="O6" s="117" t="s">
        <v>42</v>
      </c>
      <c r="P6" s="117" t="s">
        <v>82</v>
      </c>
      <c r="Q6" s="106" t="s">
        <v>44</v>
      </c>
      <c r="R6" s="106" t="s">
        <v>83</v>
      </c>
      <c r="S6" s="106" t="s">
        <v>84</v>
      </c>
      <c r="T6" s="106" t="s">
        <v>35</v>
      </c>
      <c r="U6" s="106" t="s">
        <v>53</v>
      </c>
      <c r="V6" s="106" t="s">
        <v>85</v>
      </c>
      <c r="W6" s="106" t="s">
        <v>86</v>
      </c>
      <c r="X6" s="106" t="s">
        <v>54</v>
      </c>
      <c r="Y6" s="106" t="s">
        <v>87</v>
      </c>
      <c r="Z6" s="106" t="s">
        <v>88</v>
      </c>
      <c r="AA6" s="117" t="s">
        <v>89</v>
      </c>
      <c r="AB6" s="106" t="s">
        <v>51</v>
      </c>
      <c r="AC6" s="153"/>
      <c r="AD6" s="153"/>
      <c r="AE6" s="154"/>
      <c r="AF6" s="154"/>
      <c r="AG6" s="154"/>
      <c r="AH6" s="154"/>
      <c r="AI6" s="120" t="s">
        <v>5</v>
      </c>
      <c r="AJ6" s="134" t="s">
        <v>23</v>
      </c>
    </row>
    <row r="7" spans="1:36" ht="15.75">
      <c r="A7" s="18" t="s">
        <v>6</v>
      </c>
      <c r="B7" s="19" t="s">
        <v>7</v>
      </c>
      <c r="C7" s="20"/>
      <c r="D7" s="124"/>
      <c r="E7" s="117"/>
      <c r="F7" s="117"/>
      <c r="G7" s="117"/>
      <c r="H7" s="117"/>
      <c r="I7" s="117"/>
      <c r="J7" s="107"/>
      <c r="K7" s="117"/>
      <c r="L7" s="107"/>
      <c r="M7" s="117"/>
      <c r="N7" s="117"/>
      <c r="O7" s="117"/>
      <c r="P7" s="11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17"/>
      <c r="AB7" s="107"/>
      <c r="AC7" s="153"/>
      <c r="AD7" s="153"/>
      <c r="AE7" s="155"/>
      <c r="AF7" s="155"/>
      <c r="AG7" s="155"/>
      <c r="AH7" s="155"/>
      <c r="AI7" s="120"/>
      <c r="AJ7" s="135"/>
    </row>
    <row r="8" spans="1:36" ht="16.5" thickBot="1">
      <c r="A8" s="18"/>
      <c r="B8" s="19"/>
      <c r="C8" s="20"/>
      <c r="D8" s="125"/>
      <c r="E8" s="106"/>
      <c r="F8" s="106"/>
      <c r="G8" s="106"/>
      <c r="H8" s="106"/>
      <c r="I8" s="106"/>
      <c r="J8" s="107"/>
      <c r="K8" s="106"/>
      <c r="L8" s="107"/>
      <c r="M8" s="106"/>
      <c r="N8" s="106"/>
      <c r="O8" s="106"/>
      <c r="P8" s="106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6"/>
      <c r="AB8" s="108"/>
      <c r="AC8" s="154"/>
      <c r="AD8" s="154"/>
      <c r="AE8" s="155"/>
      <c r="AF8" s="155"/>
      <c r="AG8" s="155"/>
      <c r="AH8" s="155"/>
      <c r="AI8" s="121"/>
      <c r="AJ8" s="136"/>
    </row>
    <row r="9" spans="1:36" ht="15.75">
      <c r="A9" s="122" t="s">
        <v>8</v>
      </c>
      <c r="B9" s="123"/>
      <c r="C9" s="123"/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  <c r="AJ9" s="24"/>
    </row>
    <row r="10" spans="1:36" ht="18.75">
      <c r="A10" s="112" t="s">
        <v>90</v>
      </c>
      <c r="B10" s="113"/>
      <c r="C10" s="113"/>
      <c r="D10" s="80">
        <v>100</v>
      </c>
      <c r="E10" s="82"/>
      <c r="F10" s="82"/>
      <c r="G10" s="82"/>
      <c r="H10" s="82"/>
      <c r="I10" s="82">
        <v>2</v>
      </c>
      <c r="J10" s="82"/>
      <c r="K10" s="82">
        <v>6</v>
      </c>
      <c r="L10" s="82"/>
      <c r="M10" s="82"/>
      <c r="N10" s="82"/>
      <c r="O10" s="82"/>
      <c r="P10" s="82"/>
      <c r="Q10" s="82">
        <v>156</v>
      </c>
      <c r="R10" s="82">
        <v>6</v>
      </c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26"/>
      <c r="AE10" s="26"/>
      <c r="AF10" s="26"/>
      <c r="AG10" s="26"/>
      <c r="AH10" s="26"/>
      <c r="AI10" s="27"/>
      <c r="AJ10" s="24"/>
    </row>
    <row r="11" spans="1:36" ht="18.75">
      <c r="A11" s="114" t="s">
        <v>91</v>
      </c>
      <c r="B11" s="115"/>
      <c r="C11" s="116"/>
      <c r="D11" s="80">
        <v>150</v>
      </c>
      <c r="E11" s="82"/>
      <c r="F11" s="82"/>
      <c r="G11" s="82"/>
      <c r="H11" s="82"/>
      <c r="I11" s="82">
        <v>1.5</v>
      </c>
      <c r="J11" s="82"/>
      <c r="K11" s="82"/>
      <c r="L11" s="82">
        <v>5.3</v>
      </c>
      <c r="M11" s="82">
        <v>197.5</v>
      </c>
      <c r="N11" s="82"/>
      <c r="O11" s="82"/>
      <c r="P11" s="82"/>
      <c r="Q11" s="82"/>
      <c r="R11" s="82"/>
      <c r="S11" s="82">
        <v>23.7</v>
      </c>
      <c r="T11" s="82"/>
      <c r="U11" s="82"/>
      <c r="V11" s="82"/>
      <c r="W11" s="82"/>
      <c r="X11" s="83"/>
      <c r="Y11" s="83"/>
      <c r="Z11" s="83"/>
      <c r="AA11" s="83"/>
      <c r="AB11" s="83"/>
      <c r="AC11" s="83"/>
      <c r="AD11" s="29"/>
      <c r="AE11" s="29"/>
      <c r="AF11" s="29"/>
      <c r="AG11" s="29"/>
      <c r="AH11" s="29"/>
      <c r="AI11" s="27"/>
      <c r="AJ11" s="30"/>
    </row>
    <row r="12" spans="1:36" ht="18.75">
      <c r="A12" s="114" t="s">
        <v>59</v>
      </c>
      <c r="B12" s="115"/>
      <c r="C12" s="116"/>
      <c r="D12" s="80">
        <v>200</v>
      </c>
      <c r="E12" s="82"/>
      <c r="F12" s="82"/>
      <c r="G12" s="82">
        <v>1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3"/>
      <c r="Y12" s="83"/>
      <c r="Z12" s="83"/>
      <c r="AA12" s="83"/>
      <c r="AB12" s="83"/>
      <c r="AC12" s="83"/>
      <c r="AD12" s="29"/>
      <c r="AE12" s="29"/>
      <c r="AF12" s="29"/>
      <c r="AG12" s="29"/>
      <c r="AH12" s="29"/>
      <c r="AI12" s="27"/>
      <c r="AJ12" s="31"/>
    </row>
    <row r="13" spans="1:36" ht="18.75">
      <c r="A13" s="114" t="s">
        <v>35</v>
      </c>
      <c r="B13" s="115"/>
      <c r="C13" s="116"/>
      <c r="D13" s="80">
        <v>100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>
        <v>100</v>
      </c>
      <c r="U13" s="82"/>
      <c r="V13" s="82"/>
      <c r="W13" s="82"/>
      <c r="X13" s="83"/>
      <c r="Y13" s="83"/>
      <c r="Z13" s="83"/>
      <c r="AA13" s="83"/>
      <c r="AB13" s="83"/>
      <c r="AC13" s="83"/>
      <c r="AD13" s="29"/>
      <c r="AE13" s="29"/>
      <c r="AF13" s="29"/>
      <c r="AG13" s="29"/>
      <c r="AH13" s="29"/>
      <c r="AI13" s="27"/>
      <c r="AJ13" s="32"/>
    </row>
    <row r="14" spans="1:36" ht="18.75">
      <c r="A14" s="114" t="s">
        <v>89</v>
      </c>
      <c r="B14" s="115"/>
      <c r="C14" s="116"/>
      <c r="D14" s="80">
        <v>20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4"/>
      <c r="X14" s="85"/>
      <c r="Y14" s="86"/>
      <c r="Z14" s="86"/>
      <c r="AA14" s="86">
        <v>20</v>
      </c>
      <c r="AB14" s="86"/>
      <c r="AC14" s="86"/>
      <c r="AD14" s="91"/>
      <c r="AE14" s="91"/>
      <c r="AF14" s="91"/>
      <c r="AG14" s="70"/>
      <c r="AH14" s="19"/>
      <c r="AI14" s="27"/>
      <c r="AJ14" s="32"/>
    </row>
    <row r="15" spans="1:36" ht="18.75">
      <c r="A15" s="112"/>
      <c r="B15" s="113"/>
      <c r="C15" s="113"/>
      <c r="D15" s="80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4"/>
      <c r="X15" s="87"/>
      <c r="Y15" s="88"/>
      <c r="Z15" s="88"/>
      <c r="AA15" s="88"/>
      <c r="AB15" s="88"/>
      <c r="AC15" s="88"/>
      <c r="AD15" s="92"/>
      <c r="AE15" s="92"/>
      <c r="AF15" s="92"/>
      <c r="AG15" s="33"/>
      <c r="AH15" s="19"/>
      <c r="AI15" s="27"/>
      <c r="AJ15" s="34"/>
    </row>
    <row r="16" spans="1:36" ht="16.5" thickBot="1">
      <c r="A16" s="35" t="s">
        <v>9</v>
      </c>
      <c r="B16" s="36">
        <v>1</v>
      </c>
      <c r="C16" s="25" t="s">
        <v>10</v>
      </c>
      <c r="D16" s="25"/>
      <c r="E16" s="26">
        <f>SUM(E10:E15)</f>
        <v>0</v>
      </c>
      <c r="F16" s="26">
        <f aca="true" t="shared" si="0" ref="F16:AH16">SUM(F10:F15)/1000</f>
        <v>0</v>
      </c>
      <c r="G16" s="26">
        <f>SUM(G10:G15)</f>
        <v>1</v>
      </c>
      <c r="H16" s="26">
        <f>SUM(H10:H15)</f>
        <v>0</v>
      </c>
      <c r="I16" s="26">
        <f t="shared" si="0"/>
        <v>0.0035</v>
      </c>
      <c r="J16" s="26">
        <f t="shared" si="0"/>
        <v>0</v>
      </c>
      <c r="K16" s="26">
        <f t="shared" si="0"/>
        <v>0.006</v>
      </c>
      <c r="L16" s="26">
        <f t="shared" si="0"/>
        <v>0.0053</v>
      </c>
      <c r="M16" s="26">
        <f t="shared" si="0"/>
        <v>0.1975</v>
      </c>
      <c r="N16" s="26">
        <f t="shared" si="0"/>
        <v>0</v>
      </c>
      <c r="O16" s="26">
        <f t="shared" si="0"/>
        <v>0</v>
      </c>
      <c r="P16" s="26">
        <f t="shared" si="0"/>
        <v>0</v>
      </c>
      <c r="Q16" s="26">
        <f t="shared" si="0"/>
        <v>0.156</v>
      </c>
      <c r="R16" s="26">
        <f t="shared" si="0"/>
        <v>0.006</v>
      </c>
      <c r="S16" s="26">
        <f t="shared" si="0"/>
        <v>0.0237</v>
      </c>
      <c r="T16" s="26">
        <f t="shared" si="0"/>
        <v>0.1</v>
      </c>
      <c r="U16" s="26">
        <f t="shared" si="0"/>
        <v>0</v>
      </c>
      <c r="V16" s="26">
        <f t="shared" si="0"/>
        <v>0</v>
      </c>
      <c r="W16" s="26">
        <f t="shared" si="0"/>
        <v>0</v>
      </c>
      <c r="X16" s="26">
        <f t="shared" si="0"/>
        <v>0</v>
      </c>
      <c r="Y16" s="26">
        <f t="shared" si="0"/>
        <v>0</v>
      </c>
      <c r="Z16" s="26">
        <f t="shared" si="0"/>
        <v>0</v>
      </c>
      <c r="AA16" s="26">
        <f t="shared" si="0"/>
        <v>0.02</v>
      </c>
      <c r="AB16" s="26">
        <f t="shared" si="0"/>
        <v>0</v>
      </c>
      <c r="AC16" s="26">
        <f t="shared" si="0"/>
        <v>0</v>
      </c>
      <c r="AD16" s="26">
        <f t="shared" si="0"/>
        <v>0</v>
      </c>
      <c r="AE16" s="26">
        <f t="shared" si="0"/>
        <v>0</v>
      </c>
      <c r="AF16" s="26">
        <f t="shared" si="0"/>
        <v>0</v>
      </c>
      <c r="AG16" s="26">
        <f t="shared" si="0"/>
        <v>0</v>
      </c>
      <c r="AH16" s="26">
        <f t="shared" si="0"/>
        <v>0</v>
      </c>
      <c r="AI16" s="27"/>
      <c r="AJ16" s="34"/>
    </row>
    <row r="17" spans="1:36" ht="16.5" thickBot="1">
      <c r="A17" s="37" t="s">
        <v>11</v>
      </c>
      <c r="B17" s="38">
        <v>100</v>
      </c>
      <c r="C17" s="28" t="s">
        <v>10</v>
      </c>
      <c r="D17" s="28"/>
      <c r="E17" s="26">
        <f>E16*B17</f>
        <v>0</v>
      </c>
      <c r="F17" s="26">
        <f>F16*B17</f>
        <v>0</v>
      </c>
      <c r="G17" s="26">
        <f>G16*B17</f>
        <v>100</v>
      </c>
      <c r="H17" s="26">
        <f>H16*B17</f>
        <v>0</v>
      </c>
      <c r="I17" s="26">
        <f>I16*B17</f>
        <v>0.35000000000000003</v>
      </c>
      <c r="J17" s="26">
        <f>J16*B17</f>
        <v>0</v>
      </c>
      <c r="K17" s="26">
        <f>K16*B17</f>
        <v>0.6</v>
      </c>
      <c r="L17" s="26">
        <f>L16*B17</f>
        <v>0.53</v>
      </c>
      <c r="M17" s="26">
        <f>M16*B17</f>
        <v>19.75</v>
      </c>
      <c r="N17" s="26">
        <f>N16*B17</f>
        <v>0</v>
      </c>
      <c r="O17" s="26">
        <f>O16*B17</f>
        <v>0</v>
      </c>
      <c r="P17" s="26">
        <f>P16*B17</f>
        <v>0</v>
      </c>
      <c r="Q17" s="26">
        <f>Q16*B17</f>
        <v>15.6</v>
      </c>
      <c r="R17" s="26">
        <f>R16*B17</f>
        <v>0.6</v>
      </c>
      <c r="S17" s="26">
        <f>S16*B17</f>
        <v>2.37</v>
      </c>
      <c r="T17" s="26">
        <f>T16*B17</f>
        <v>10</v>
      </c>
      <c r="U17" s="26">
        <f>U16*B17</f>
        <v>0</v>
      </c>
      <c r="V17" s="26">
        <f>V16*B17</f>
        <v>0</v>
      </c>
      <c r="W17" s="26">
        <f>W16*B17</f>
        <v>0</v>
      </c>
      <c r="X17" s="26">
        <f>X16*B17</f>
        <v>0</v>
      </c>
      <c r="Y17" s="26">
        <f>Y16*B17</f>
        <v>0</v>
      </c>
      <c r="Z17" s="26">
        <f>Z16*B17</f>
        <v>0</v>
      </c>
      <c r="AA17" s="26">
        <f>AA16*B17</f>
        <v>2</v>
      </c>
      <c r="AB17" s="26">
        <f>AB16*B17</f>
        <v>0</v>
      </c>
      <c r="AC17" s="26">
        <f>AC16*B17</f>
        <v>0</v>
      </c>
      <c r="AD17" s="26">
        <f>AD16*B17</f>
        <v>0</v>
      </c>
      <c r="AE17" s="26">
        <f>AE16*B17</f>
        <v>0</v>
      </c>
      <c r="AF17" s="26">
        <f>AF16*B17</f>
        <v>0</v>
      </c>
      <c r="AG17" s="26">
        <f>AG16*B17</f>
        <v>0</v>
      </c>
      <c r="AH17" s="26">
        <f>AH16*B17</f>
        <v>0</v>
      </c>
      <c r="AI17" s="27"/>
      <c r="AJ17" s="34"/>
    </row>
    <row r="18" spans="1:36" ht="16.5" thickBot="1">
      <c r="A18" s="126" t="s">
        <v>12</v>
      </c>
      <c r="B18" s="127"/>
      <c r="C18" s="128"/>
      <c r="D18" s="25"/>
      <c r="E18" s="26"/>
      <c r="F18" s="26"/>
      <c r="G18" s="26">
        <v>10.8</v>
      </c>
      <c r="H18" s="26">
        <v>1.95</v>
      </c>
      <c r="I18" s="26">
        <v>11</v>
      </c>
      <c r="J18" s="26"/>
      <c r="K18" s="26">
        <v>83</v>
      </c>
      <c r="L18" s="26">
        <v>451</v>
      </c>
      <c r="M18" s="26">
        <v>10</v>
      </c>
      <c r="N18" s="26">
        <v>15</v>
      </c>
      <c r="O18" s="26">
        <v>15</v>
      </c>
      <c r="P18" s="26">
        <v>20</v>
      </c>
      <c r="Q18" s="40">
        <v>130</v>
      </c>
      <c r="R18" s="40">
        <v>27</v>
      </c>
      <c r="S18" s="40">
        <v>34</v>
      </c>
      <c r="T18" s="40">
        <v>50</v>
      </c>
      <c r="U18" s="40"/>
      <c r="V18" s="40"/>
      <c r="W18" s="40"/>
      <c r="X18" s="40"/>
      <c r="Y18" s="40"/>
      <c r="Z18" s="40"/>
      <c r="AA18" s="40">
        <v>25.85</v>
      </c>
      <c r="AB18" s="40"/>
      <c r="AC18" s="40"/>
      <c r="AD18" s="40"/>
      <c r="AE18" s="40"/>
      <c r="AF18" s="40"/>
      <c r="AG18" s="40"/>
      <c r="AH18" s="40"/>
      <c r="AI18" s="40"/>
      <c r="AJ18" s="34"/>
    </row>
    <row r="19" spans="1:36" ht="16.5" thickBot="1">
      <c r="A19" s="129" t="s">
        <v>13</v>
      </c>
      <c r="B19" s="130"/>
      <c r="C19" s="130"/>
      <c r="D19" s="41"/>
      <c r="E19" s="42">
        <f>E18*E17</f>
        <v>0</v>
      </c>
      <c r="F19" s="42">
        <f aca="true" t="shared" si="1" ref="F19:AH19">F17*F18</f>
        <v>0</v>
      </c>
      <c r="G19" s="42">
        <f t="shared" si="1"/>
        <v>1080</v>
      </c>
      <c r="H19" s="42">
        <f t="shared" si="1"/>
        <v>0</v>
      </c>
      <c r="I19" s="42">
        <f t="shared" si="1"/>
        <v>3.8500000000000005</v>
      </c>
      <c r="J19" s="42">
        <f t="shared" si="1"/>
        <v>0</v>
      </c>
      <c r="K19" s="42">
        <f t="shared" si="1"/>
        <v>49.8</v>
      </c>
      <c r="L19" s="42">
        <f t="shared" si="1"/>
        <v>239.03</v>
      </c>
      <c r="M19" s="42">
        <f t="shared" si="1"/>
        <v>197.5</v>
      </c>
      <c r="N19" s="42">
        <f t="shared" si="1"/>
        <v>0</v>
      </c>
      <c r="O19" s="42">
        <f t="shared" si="1"/>
        <v>0</v>
      </c>
      <c r="P19" s="42">
        <f t="shared" si="1"/>
        <v>0</v>
      </c>
      <c r="Q19" s="42">
        <f t="shared" si="1"/>
        <v>2028</v>
      </c>
      <c r="R19" s="42">
        <f t="shared" si="1"/>
        <v>16.2</v>
      </c>
      <c r="S19" s="42">
        <f t="shared" si="1"/>
        <v>80.58</v>
      </c>
      <c r="T19" s="42">
        <f t="shared" si="1"/>
        <v>500</v>
      </c>
      <c r="U19" s="42">
        <f t="shared" si="1"/>
        <v>0</v>
      </c>
      <c r="V19" s="42">
        <f t="shared" si="1"/>
        <v>0</v>
      </c>
      <c r="W19" s="42">
        <f t="shared" si="1"/>
        <v>0</v>
      </c>
      <c r="X19" s="42">
        <f t="shared" si="1"/>
        <v>0</v>
      </c>
      <c r="Y19" s="42">
        <f t="shared" si="1"/>
        <v>0</v>
      </c>
      <c r="Z19" s="42">
        <f t="shared" si="1"/>
        <v>0</v>
      </c>
      <c r="AA19" s="42">
        <f t="shared" si="1"/>
        <v>51.7</v>
      </c>
      <c r="AB19" s="42">
        <f t="shared" si="1"/>
        <v>0</v>
      </c>
      <c r="AC19" s="42">
        <f t="shared" si="1"/>
        <v>0</v>
      </c>
      <c r="AD19" s="42">
        <f t="shared" si="1"/>
        <v>0</v>
      </c>
      <c r="AE19" s="42">
        <f t="shared" si="1"/>
        <v>0</v>
      </c>
      <c r="AF19" s="42">
        <f t="shared" si="1"/>
        <v>0</v>
      </c>
      <c r="AG19" s="42">
        <f t="shared" si="1"/>
        <v>0</v>
      </c>
      <c r="AH19" s="42">
        <f t="shared" si="1"/>
        <v>0</v>
      </c>
      <c r="AI19" s="43">
        <f>SUM(E19:AH19)</f>
        <v>4246.659999999999</v>
      </c>
      <c r="AJ19" s="34">
        <f>AI19/B17</f>
        <v>42.46659999999999</v>
      </c>
    </row>
    <row r="20" spans="1:36" ht="15.75">
      <c r="A20" s="131" t="s">
        <v>14</v>
      </c>
      <c r="B20" s="127"/>
      <c r="C20" s="127"/>
      <c r="D20" s="4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6"/>
      <c r="Z20" s="46"/>
      <c r="AA20" s="46"/>
      <c r="AB20" s="46"/>
      <c r="AC20" s="46"/>
      <c r="AD20" s="46"/>
      <c r="AE20" s="46"/>
      <c r="AF20" s="46"/>
      <c r="AG20" s="47"/>
      <c r="AH20" s="48"/>
      <c r="AI20" s="46"/>
      <c r="AJ20" s="34"/>
    </row>
    <row r="21" spans="1:36" ht="18.75">
      <c r="A21" s="112" t="s">
        <v>90</v>
      </c>
      <c r="B21" s="113"/>
      <c r="C21" s="113"/>
      <c r="D21" s="80">
        <v>100</v>
      </c>
      <c r="E21" s="82"/>
      <c r="F21" s="82"/>
      <c r="G21" s="82"/>
      <c r="H21" s="82"/>
      <c r="I21" s="82">
        <v>2</v>
      </c>
      <c r="J21" s="82"/>
      <c r="K21" s="82">
        <v>6</v>
      </c>
      <c r="L21" s="82"/>
      <c r="M21" s="82"/>
      <c r="N21" s="82"/>
      <c r="O21" s="82"/>
      <c r="P21" s="82"/>
      <c r="Q21" s="82">
        <v>156</v>
      </c>
      <c r="R21" s="82">
        <v>6</v>
      </c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26"/>
      <c r="AE21" s="26"/>
      <c r="AF21" s="26"/>
      <c r="AG21" s="26"/>
      <c r="AH21" s="26"/>
      <c r="AI21" s="27"/>
      <c r="AJ21" s="34"/>
    </row>
    <row r="22" spans="1:36" ht="18.75">
      <c r="A22" s="114" t="s">
        <v>91</v>
      </c>
      <c r="B22" s="115"/>
      <c r="C22" s="116"/>
      <c r="D22" s="80">
        <v>150</v>
      </c>
      <c r="E22" s="82"/>
      <c r="F22" s="82"/>
      <c r="G22" s="82"/>
      <c r="H22" s="82"/>
      <c r="I22" s="82">
        <v>1.5</v>
      </c>
      <c r="J22" s="82"/>
      <c r="K22" s="82"/>
      <c r="L22" s="82">
        <v>5.3</v>
      </c>
      <c r="M22" s="82">
        <v>197.5</v>
      </c>
      <c r="N22" s="82"/>
      <c r="O22" s="82"/>
      <c r="P22" s="82"/>
      <c r="Q22" s="82"/>
      <c r="R22" s="82"/>
      <c r="S22" s="82">
        <v>23.7</v>
      </c>
      <c r="T22" s="82"/>
      <c r="U22" s="82"/>
      <c r="V22" s="82"/>
      <c r="W22" s="82"/>
      <c r="X22" s="83"/>
      <c r="Y22" s="83"/>
      <c r="Z22" s="83"/>
      <c r="AA22" s="83"/>
      <c r="AB22" s="83"/>
      <c r="AC22" s="83"/>
      <c r="AD22" s="29"/>
      <c r="AE22" s="29"/>
      <c r="AF22" s="29"/>
      <c r="AG22" s="29"/>
      <c r="AH22" s="29"/>
      <c r="AI22" s="27"/>
      <c r="AJ22" s="34"/>
    </row>
    <row r="23" spans="1:36" ht="18.75">
      <c r="A23" s="114" t="s">
        <v>59</v>
      </c>
      <c r="B23" s="115"/>
      <c r="C23" s="116"/>
      <c r="D23" s="80">
        <v>200</v>
      </c>
      <c r="E23" s="82"/>
      <c r="F23" s="82"/>
      <c r="G23" s="82">
        <v>1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3"/>
      <c r="Y23" s="83"/>
      <c r="Z23" s="83"/>
      <c r="AA23" s="83"/>
      <c r="AB23" s="83"/>
      <c r="AC23" s="83"/>
      <c r="AD23" s="29"/>
      <c r="AE23" s="29"/>
      <c r="AF23" s="29"/>
      <c r="AG23" s="29"/>
      <c r="AH23" s="29"/>
      <c r="AI23" s="27"/>
      <c r="AJ23" s="34"/>
    </row>
    <row r="24" spans="1:36" ht="18.75">
      <c r="A24" s="114" t="s">
        <v>92</v>
      </c>
      <c r="B24" s="115"/>
      <c r="C24" s="116"/>
      <c r="D24" s="80">
        <v>100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>
        <v>100</v>
      </c>
      <c r="U24" s="82"/>
      <c r="V24" s="82"/>
      <c r="W24" s="82"/>
      <c r="X24" s="83"/>
      <c r="Y24" s="83"/>
      <c r="Z24" s="83"/>
      <c r="AA24" s="83"/>
      <c r="AB24" s="83"/>
      <c r="AC24" s="83"/>
      <c r="AD24" s="29"/>
      <c r="AE24" s="29"/>
      <c r="AF24" s="29"/>
      <c r="AG24" s="29"/>
      <c r="AH24" s="29"/>
      <c r="AI24" s="27"/>
      <c r="AJ24" s="34"/>
    </row>
    <row r="25" spans="1:36" ht="18.75">
      <c r="A25" s="114" t="s">
        <v>89</v>
      </c>
      <c r="B25" s="115"/>
      <c r="C25" s="116"/>
      <c r="D25" s="80">
        <v>20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4"/>
      <c r="X25" s="85"/>
      <c r="Y25" s="86"/>
      <c r="Z25" s="86"/>
      <c r="AA25" s="86">
        <v>20</v>
      </c>
      <c r="AB25" s="86"/>
      <c r="AC25" s="86"/>
      <c r="AD25" s="91"/>
      <c r="AE25" s="91"/>
      <c r="AF25" s="91"/>
      <c r="AG25" s="70"/>
      <c r="AH25" s="19"/>
      <c r="AI25" s="27"/>
      <c r="AJ25" s="34"/>
    </row>
    <row r="26" spans="1:36" ht="18.75">
      <c r="A26" s="112"/>
      <c r="B26" s="113"/>
      <c r="C26" s="113"/>
      <c r="D26" s="80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4"/>
      <c r="X26" s="87"/>
      <c r="Y26" s="88"/>
      <c r="Z26" s="88"/>
      <c r="AA26" s="88"/>
      <c r="AB26" s="88"/>
      <c r="AC26" s="88"/>
      <c r="AD26" s="26"/>
      <c r="AE26" s="26"/>
      <c r="AF26" s="26"/>
      <c r="AG26" s="26"/>
      <c r="AH26" s="19"/>
      <c r="AI26" s="27"/>
      <c r="AJ26" s="34"/>
    </row>
    <row r="27" spans="1:36" ht="16.5" thickBot="1">
      <c r="A27" s="35" t="s">
        <v>9</v>
      </c>
      <c r="B27" s="36">
        <v>1</v>
      </c>
      <c r="C27" s="25" t="s">
        <v>10</v>
      </c>
      <c r="D27" s="25"/>
      <c r="E27" s="26">
        <f aca="true" t="shared" si="2" ref="E27:AH27">SUM(E21:E26)/1000</f>
        <v>0</v>
      </c>
      <c r="F27" s="26">
        <f t="shared" si="2"/>
        <v>0</v>
      </c>
      <c r="G27" s="26">
        <f>SUM(G21:G26)</f>
        <v>1</v>
      </c>
      <c r="H27" s="26">
        <f>SUM(H21:H26)</f>
        <v>0</v>
      </c>
      <c r="I27" s="26">
        <f t="shared" si="2"/>
        <v>0.0035</v>
      </c>
      <c r="J27" s="26">
        <f t="shared" si="2"/>
        <v>0</v>
      </c>
      <c r="K27" s="26">
        <f t="shared" si="2"/>
        <v>0.006</v>
      </c>
      <c r="L27" s="26">
        <f t="shared" si="2"/>
        <v>0.0053</v>
      </c>
      <c r="M27" s="26">
        <f t="shared" si="2"/>
        <v>0.1975</v>
      </c>
      <c r="N27" s="26">
        <f t="shared" si="2"/>
        <v>0</v>
      </c>
      <c r="O27" s="26">
        <f t="shared" si="2"/>
        <v>0</v>
      </c>
      <c r="P27" s="26">
        <f t="shared" si="2"/>
        <v>0</v>
      </c>
      <c r="Q27" s="26">
        <f t="shared" si="2"/>
        <v>0.156</v>
      </c>
      <c r="R27" s="26">
        <f t="shared" si="2"/>
        <v>0.006</v>
      </c>
      <c r="S27" s="26">
        <f t="shared" si="2"/>
        <v>0.0237</v>
      </c>
      <c r="T27" s="26">
        <f t="shared" si="2"/>
        <v>0.1</v>
      </c>
      <c r="U27" s="26">
        <f t="shared" si="2"/>
        <v>0</v>
      </c>
      <c r="V27" s="26">
        <f t="shared" si="2"/>
        <v>0</v>
      </c>
      <c r="W27" s="26">
        <f t="shared" si="2"/>
        <v>0</v>
      </c>
      <c r="X27" s="26">
        <f t="shared" si="2"/>
        <v>0</v>
      </c>
      <c r="Y27" s="26">
        <f t="shared" si="2"/>
        <v>0</v>
      </c>
      <c r="Z27" s="26">
        <f t="shared" si="2"/>
        <v>0</v>
      </c>
      <c r="AA27" s="26">
        <f t="shared" si="2"/>
        <v>0.02</v>
      </c>
      <c r="AB27" s="26">
        <f t="shared" si="2"/>
        <v>0</v>
      </c>
      <c r="AC27" s="26">
        <f t="shared" si="2"/>
        <v>0</v>
      </c>
      <c r="AD27" s="26">
        <f t="shared" si="2"/>
        <v>0</v>
      </c>
      <c r="AE27" s="26">
        <f t="shared" si="2"/>
        <v>0</v>
      </c>
      <c r="AF27" s="26">
        <f t="shared" si="2"/>
        <v>0</v>
      </c>
      <c r="AG27" s="26">
        <f t="shared" si="2"/>
        <v>0</v>
      </c>
      <c r="AH27" s="26">
        <f t="shared" si="2"/>
        <v>0</v>
      </c>
      <c r="AI27" s="27"/>
      <c r="AJ27" s="34"/>
    </row>
    <row r="28" spans="1:36" ht="16.5" thickBot="1">
      <c r="A28" s="37" t="s">
        <v>11</v>
      </c>
      <c r="B28" s="38">
        <v>100</v>
      </c>
      <c r="C28" s="28" t="s">
        <v>10</v>
      </c>
      <c r="D28" s="28"/>
      <c r="E28" s="26">
        <f>E27*B28</f>
        <v>0</v>
      </c>
      <c r="F28" s="26">
        <f>F27*B28</f>
        <v>0</v>
      </c>
      <c r="G28" s="26">
        <f>G27*B28</f>
        <v>100</v>
      </c>
      <c r="H28" s="26">
        <f>H27*B28</f>
        <v>0</v>
      </c>
      <c r="I28" s="26">
        <f>I27*B28</f>
        <v>0.35000000000000003</v>
      </c>
      <c r="J28" s="26">
        <f>J27*B28</f>
        <v>0</v>
      </c>
      <c r="K28" s="26">
        <f>K27*B28</f>
        <v>0.6</v>
      </c>
      <c r="L28" s="26">
        <f>L27*B28</f>
        <v>0.53</v>
      </c>
      <c r="M28" s="26">
        <f>M27*B28</f>
        <v>19.75</v>
      </c>
      <c r="N28" s="26">
        <f>N27*B28</f>
        <v>0</v>
      </c>
      <c r="O28" s="26">
        <f>O27*B28</f>
        <v>0</v>
      </c>
      <c r="P28" s="26">
        <f>P27*B28</f>
        <v>0</v>
      </c>
      <c r="Q28" s="26">
        <f>Q27*B28</f>
        <v>15.6</v>
      </c>
      <c r="R28" s="26">
        <f>R27*B28</f>
        <v>0.6</v>
      </c>
      <c r="S28" s="26">
        <f>S27*B28</f>
        <v>2.37</v>
      </c>
      <c r="T28" s="26">
        <f>T27*B28</f>
        <v>10</v>
      </c>
      <c r="U28" s="26">
        <f>U27*B28</f>
        <v>0</v>
      </c>
      <c r="V28" s="26">
        <f>V27*B28</f>
        <v>0</v>
      </c>
      <c r="W28" s="26">
        <f>W27*B28</f>
        <v>0</v>
      </c>
      <c r="X28" s="26">
        <f>X27*B28</f>
        <v>0</v>
      </c>
      <c r="Y28" s="26">
        <f>Y27*B28</f>
        <v>0</v>
      </c>
      <c r="Z28" s="26">
        <f>Z27*B28</f>
        <v>0</v>
      </c>
      <c r="AA28" s="26">
        <f>AA27*B28</f>
        <v>2</v>
      </c>
      <c r="AB28" s="26">
        <f>AB27*B28</f>
        <v>0</v>
      </c>
      <c r="AC28" s="26">
        <f>AC27*B28</f>
        <v>0</v>
      </c>
      <c r="AD28" s="26">
        <f>AD27*B28</f>
        <v>0</v>
      </c>
      <c r="AE28" s="26">
        <f>AE27*B28</f>
        <v>0</v>
      </c>
      <c r="AF28" s="26">
        <f>AF27*B28</f>
        <v>0</v>
      </c>
      <c r="AG28" s="26">
        <f>AG27*B28</f>
        <v>0</v>
      </c>
      <c r="AH28" s="26">
        <f>AH27*B28</f>
        <v>0</v>
      </c>
      <c r="AI28" s="27"/>
      <c r="AJ28" s="34"/>
    </row>
    <row r="29" spans="1:36" ht="16.5" thickBot="1">
      <c r="A29" s="126" t="s">
        <v>12</v>
      </c>
      <c r="B29" s="127"/>
      <c r="C29" s="128"/>
      <c r="D29" s="25"/>
      <c r="E29" s="26"/>
      <c r="F29" s="26"/>
      <c r="G29" s="26">
        <v>10.8</v>
      </c>
      <c r="H29" s="26">
        <v>1.95</v>
      </c>
      <c r="I29" s="26">
        <v>11</v>
      </c>
      <c r="J29" s="26"/>
      <c r="K29" s="26">
        <v>83</v>
      </c>
      <c r="L29" s="26">
        <v>451</v>
      </c>
      <c r="M29" s="26">
        <v>10</v>
      </c>
      <c r="N29" s="26"/>
      <c r="O29" s="26"/>
      <c r="P29" s="26"/>
      <c r="Q29" s="40">
        <v>130</v>
      </c>
      <c r="R29" s="40">
        <v>27</v>
      </c>
      <c r="S29" s="40">
        <v>34</v>
      </c>
      <c r="T29" s="40">
        <v>50</v>
      </c>
      <c r="U29" s="40"/>
      <c r="V29" s="40"/>
      <c r="W29" s="40"/>
      <c r="X29" s="40"/>
      <c r="Y29" s="40"/>
      <c r="Z29" s="40"/>
      <c r="AA29" s="40">
        <v>25.85</v>
      </c>
      <c r="AB29" s="40"/>
      <c r="AC29" s="40"/>
      <c r="AD29" s="40"/>
      <c r="AE29" s="40"/>
      <c r="AF29" s="40"/>
      <c r="AG29" s="40"/>
      <c r="AH29" s="40"/>
      <c r="AI29" s="40"/>
      <c r="AJ29" s="34"/>
    </row>
    <row r="30" spans="1:36" ht="16.5" thickBot="1">
      <c r="A30" s="132" t="s">
        <v>13</v>
      </c>
      <c r="B30" s="133"/>
      <c r="C30" s="133"/>
      <c r="D30" s="49"/>
      <c r="E30" s="42">
        <f>E29*E28</f>
        <v>0</v>
      </c>
      <c r="F30" s="42">
        <f aca="true" t="shared" si="3" ref="F30:AH30">F28*F29</f>
        <v>0</v>
      </c>
      <c r="G30" s="42">
        <f t="shared" si="3"/>
        <v>1080</v>
      </c>
      <c r="H30" s="42">
        <f t="shared" si="3"/>
        <v>0</v>
      </c>
      <c r="I30" s="42">
        <f t="shared" si="3"/>
        <v>3.8500000000000005</v>
      </c>
      <c r="J30" s="42">
        <f t="shared" si="3"/>
        <v>0</v>
      </c>
      <c r="K30" s="42">
        <f t="shared" si="3"/>
        <v>49.8</v>
      </c>
      <c r="L30" s="42">
        <f t="shared" si="3"/>
        <v>239.03</v>
      </c>
      <c r="M30" s="42">
        <f t="shared" si="3"/>
        <v>197.5</v>
      </c>
      <c r="N30" s="42">
        <f t="shared" si="3"/>
        <v>0</v>
      </c>
      <c r="O30" s="42">
        <f t="shared" si="3"/>
        <v>0</v>
      </c>
      <c r="P30" s="42">
        <f t="shared" si="3"/>
        <v>0</v>
      </c>
      <c r="Q30" s="42">
        <f t="shared" si="3"/>
        <v>2028</v>
      </c>
      <c r="R30" s="42">
        <f t="shared" si="3"/>
        <v>16.2</v>
      </c>
      <c r="S30" s="42">
        <f t="shared" si="3"/>
        <v>80.58</v>
      </c>
      <c r="T30" s="42">
        <f t="shared" si="3"/>
        <v>500</v>
      </c>
      <c r="U30" s="42">
        <f t="shared" si="3"/>
        <v>0</v>
      </c>
      <c r="V30" s="42">
        <f t="shared" si="3"/>
        <v>0</v>
      </c>
      <c r="W30" s="42">
        <f t="shared" si="3"/>
        <v>0</v>
      </c>
      <c r="X30" s="42">
        <f t="shared" si="3"/>
        <v>0</v>
      </c>
      <c r="Y30" s="42">
        <f t="shared" si="3"/>
        <v>0</v>
      </c>
      <c r="Z30" s="42">
        <f t="shared" si="3"/>
        <v>0</v>
      </c>
      <c r="AA30" s="42">
        <f t="shared" si="3"/>
        <v>51.7</v>
      </c>
      <c r="AB30" s="42">
        <f t="shared" si="3"/>
        <v>0</v>
      </c>
      <c r="AC30" s="42">
        <f>AC28*AC29</f>
        <v>0</v>
      </c>
      <c r="AD30" s="42">
        <f t="shared" si="3"/>
        <v>0</v>
      </c>
      <c r="AE30" s="42">
        <f t="shared" si="3"/>
        <v>0</v>
      </c>
      <c r="AF30" s="42">
        <f>AF28*AF29</f>
        <v>0</v>
      </c>
      <c r="AG30" s="42">
        <f t="shared" si="3"/>
        <v>0</v>
      </c>
      <c r="AH30" s="42">
        <f t="shared" si="3"/>
        <v>0</v>
      </c>
      <c r="AI30" s="43">
        <f>SUM(E30:AH30)</f>
        <v>4246.659999999999</v>
      </c>
      <c r="AJ30" s="34">
        <f>AI30/B28</f>
        <v>42.46659999999999</v>
      </c>
    </row>
    <row r="31" spans="1:36" ht="15.75">
      <c r="A31" s="99" t="s">
        <v>15</v>
      </c>
      <c r="B31" s="100"/>
      <c r="C31" s="100"/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2"/>
      <c r="AJ31" s="34"/>
    </row>
    <row r="32" spans="1:36" ht="18.75">
      <c r="A32" s="112" t="s">
        <v>93</v>
      </c>
      <c r="B32" s="113"/>
      <c r="C32" s="113"/>
      <c r="D32" s="80">
        <v>250</v>
      </c>
      <c r="E32" s="82"/>
      <c r="F32" s="82"/>
      <c r="G32" s="82"/>
      <c r="H32" s="82"/>
      <c r="I32" s="82">
        <v>3</v>
      </c>
      <c r="J32" s="82"/>
      <c r="K32" s="82">
        <v>2</v>
      </c>
      <c r="L32" s="82">
        <v>2.3</v>
      </c>
      <c r="M32" s="82">
        <v>77</v>
      </c>
      <c r="N32" s="82">
        <v>12</v>
      </c>
      <c r="O32" s="82">
        <v>12.5</v>
      </c>
      <c r="P32" s="82"/>
      <c r="Q32" s="82"/>
      <c r="R32" s="82">
        <v>20</v>
      </c>
      <c r="S32" s="82">
        <v>31.3</v>
      </c>
      <c r="T32" s="82"/>
      <c r="U32" s="82">
        <v>6</v>
      </c>
      <c r="V32" s="82"/>
      <c r="W32" s="82"/>
      <c r="X32" s="82"/>
      <c r="Y32" s="82"/>
      <c r="Z32" s="82"/>
      <c r="AA32" s="82"/>
      <c r="AB32" s="82"/>
      <c r="AC32" s="82"/>
      <c r="AD32" s="26"/>
      <c r="AE32" s="26"/>
      <c r="AF32" s="26"/>
      <c r="AG32" s="26"/>
      <c r="AH32" s="26"/>
      <c r="AI32" s="27"/>
      <c r="AJ32" s="34"/>
    </row>
    <row r="33" spans="1:36" ht="18.75">
      <c r="A33" s="114" t="s">
        <v>94</v>
      </c>
      <c r="B33" s="115"/>
      <c r="C33" s="116"/>
      <c r="D33" s="80">
        <v>55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>
        <v>55</v>
      </c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26"/>
      <c r="AE33" s="26"/>
      <c r="AF33" s="26"/>
      <c r="AG33" s="26"/>
      <c r="AH33" s="26"/>
      <c r="AI33" s="27"/>
      <c r="AJ33" s="34"/>
    </row>
    <row r="34" spans="1:36" ht="18.75">
      <c r="A34" s="114" t="s">
        <v>95</v>
      </c>
      <c r="B34" s="115"/>
      <c r="C34" s="116"/>
      <c r="D34" s="80">
        <v>150</v>
      </c>
      <c r="E34" s="82"/>
      <c r="F34" s="82"/>
      <c r="G34" s="82"/>
      <c r="H34" s="82"/>
      <c r="I34" s="82">
        <v>1.5</v>
      </c>
      <c r="J34" s="82"/>
      <c r="K34" s="82"/>
      <c r="L34" s="82">
        <v>5.3</v>
      </c>
      <c r="M34" s="82"/>
      <c r="N34" s="82"/>
      <c r="O34" s="82"/>
      <c r="P34" s="82"/>
      <c r="Q34" s="82"/>
      <c r="R34" s="82"/>
      <c r="S34" s="82"/>
      <c r="T34" s="82"/>
      <c r="U34" s="82"/>
      <c r="V34" s="82">
        <v>60</v>
      </c>
      <c r="W34" s="82"/>
      <c r="X34" s="82"/>
      <c r="Y34" s="82"/>
      <c r="Z34" s="82"/>
      <c r="AA34" s="82"/>
      <c r="AB34" s="82"/>
      <c r="AC34" s="82"/>
      <c r="AD34" s="26"/>
      <c r="AE34" s="26"/>
      <c r="AF34" s="26"/>
      <c r="AG34" s="26"/>
      <c r="AH34" s="26"/>
      <c r="AI34" s="27"/>
      <c r="AJ34" s="34"/>
    </row>
    <row r="35" spans="1:36" ht="18.75">
      <c r="A35" s="114" t="s">
        <v>96</v>
      </c>
      <c r="B35" s="115"/>
      <c r="C35" s="116"/>
      <c r="D35" s="80" t="s">
        <v>97</v>
      </c>
      <c r="E35" s="82"/>
      <c r="F35" s="82"/>
      <c r="G35" s="82"/>
      <c r="H35" s="82"/>
      <c r="I35" s="82">
        <v>4</v>
      </c>
      <c r="J35" s="82">
        <v>0.37</v>
      </c>
      <c r="K35" s="82">
        <v>0.5</v>
      </c>
      <c r="L35" s="82"/>
      <c r="M35" s="82"/>
      <c r="N35" s="82">
        <v>3.1</v>
      </c>
      <c r="O35" s="82">
        <v>2.5</v>
      </c>
      <c r="P35" s="82"/>
      <c r="Q35" s="82"/>
      <c r="R35" s="82">
        <v>1.25</v>
      </c>
      <c r="S35" s="82"/>
      <c r="T35" s="82"/>
      <c r="U35" s="82"/>
      <c r="V35" s="82"/>
      <c r="W35" s="82">
        <v>131</v>
      </c>
      <c r="X35" s="82">
        <v>2.5</v>
      </c>
      <c r="Y35" s="82"/>
      <c r="Z35" s="82"/>
      <c r="AA35" s="82"/>
      <c r="AB35" s="82"/>
      <c r="AC35" s="82"/>
      <c r="AD35" s="26"/>
      <c r="AE35" s="26"/>
      <c r="AF35" s="26"/>
      <c r="AG35" s="26"/>
      <c r="AH35" s="26"/>
      <c r="AI35" s="27"/>
      <c r="AJ35" s="34"/>
    </row>
    <row r="36" spans="1:36" ht="18.75">
      <c r="A36" s="114" t="s">
        <v>98</v>
      </c>
      <c r="B36" s="115"/>
      <c r="C36" s="116"/>
      <c r="D36" s="80">
        <v>200</v>
      </c>
      <c r="E36" s="82"/>
      <c r="F36" s="82"/>
      <c r="G36" s="82"/>
      <c r="H36" s="82"/>
      <c r="I36" s="82"/>
      <c r="J36" s="82">
        <v>20</v>
      </c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>
        <v>20</v>
      </c>
      <c r="Z36" s="82"/>
      <c r="AA36" s="82"/>
      <c r="AB36" s="82"/>
      <c r="AC36" s="82"/>
      <c r="AD36" s="26"/>
      <c r="AE36" s="26"/>
      <c r="AF36" s="26"/>
      <c r="AG36" s="26"/>
      <c r="AH36" s="26"/>
      <c r="AI36" s="27"/>
      <c r="AJ36" s="34"/>
    </row>
    <row r="37" spans="1:36" ht="18.75">
      <c r="A37" s="112" t="s">
        <v>99</v>
      </c>
      <c r="B37" s="113"/>
      <c r="C37" s="113"/>
      <c r="D37" s="80">
        <v>40</v>
      </c>
      <c r="E37" s="82">
        <v>40</v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26"/>
      <c r="AE37" s="26"/>
      <c r="AF37" s="26"/>
      <c r="AG37" s="26"/>
      <c r="AH37" s="26"/>
      <c r="AI37" s="27"/>
      <c r="AJ37" s="34"/>
    </row>
    <row r="38" spans="1:36" ht="15.75">
      <c r="A38" s="126"/>
      <c r="B38" s="128"/>
      <c r="C38" s="128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7"/>
      <c r="AJ38" s="34"/>
    </row>
    <row r="39" spans="1:36" ht="16.5" thickBot="1">
      <c r="A39" s="35" t="s">
        <v>9</v>
      </c>
      <c r="B39" s="36">
        <v>1</v>
      </c>
      <c r="C39" s="25" t="s">
        <v>10</v>
      </c>
      <c r="D39" s="25"/>
      <c r="E39" s="26">
        <f aca="true" t="shared" si="4" ref="E39:AH39">SUM(E32:E38)/1000</f>
        <v>0.04</v>
      </c>
      <c r="F39" s="26">
        <f t="shared" si="4"/>
        <v>0</v>
      </c>
      <c r="G39" s="26">
        <f t="shared" si="4"/>
        <v>0</v>
      </c>
      <c r="H39" s="26">
        <f t="shared" si="4"/>
        <v>0</v>
      </c>
      <c r="I39" s="26">
        <f t="shared" si="4"/>
        <v>0.0085</v>
      </c>
      <c r="J39" s="26">
        <f t="shared" si="4"/>
        <v>0.020370000000000003</v>
      </c>
      <c r="K39" s="26">
        <f t="shared" si="4"/>
        <v>0.0025</v>
      </c>
      <c r="L39" s="26">
        <f t="shared" si="4"/>
        <v>0.0076</v>
      </c>
      <c r="M39" s="26">
        <f t="shared" si="4"/>
        <v>0.077</v>
      </c>
      <c r="N39" s="26">
        <f t="shared" si="4"/>
        <v>0.015099999999999999</v>
      </c>
      <c r="O39" s="26">
        <f t="shared" si="4"/>
        <v>0.015</v>
      </c>
      <c r="P39" s="26">
        <f t="shared" si="4"/>
        <v>0.055</v>
      </c>
      <c r="Q39" s="26">
        <f t="shared" si="4"/>
        <v>0</v>
      </c>
      <c r="R39" s="26">
        <f t="shared" si="4"/>
        <v>0.02125</v>
      </c>
      <c r="S39" s="26">
        <f t="shared" si="4"/>
        <v>0.0313</v>
      </c>
      <c r="T39" s="26">
        <f t="shared" si="4"/>
        <v>0</v>
      </c>
      <c r="U39" s="26">
        <f t="shared" si="4"/>
        <v>0.006</v>
      </c>
      <c r="V39" s="26">
        <f t="shared" si="4"/>
        <v>0.06</v>
      </c>
      <c r="W39" s="26">
        <f t="shared" si="4"/>
        <v>0.131</v>
      </c>
      <c r="X39" s="26">
        <f t="shared" si="4"/>
        <v>0.0025</v>
      </c>
      <c r="Y39" s="26">
        <f t="shared" si="4"/>
        <v>0.02</v>
      </c>
      <c r="Z39" s="26">
        <f t="shared" si="4"/>
        <v>0</v>
      </c>
      <c r="AA39" s="26">
        <f t="shared" si="4"/>
        <v>0</v>
      </c>
      <c r="AB39" s="26">
        <f t="shared" si="4"/>
        <v>0</v>
      </c>
      <c r="AC39" s="26">
        <f>SUM(AC32:AC38)</f>
        <v>0</v>
      </c>
      <c r="AD39" s="26">
        <f t="shared" si="4"/>
        <v>0</v>
      </c>
      <c r="AE39" s="26">
        <f t="shared" si="4"/>
        <v>0</v>
      </c>
      <c r="AF39" s="26">
        <f t="shared" si="4"/>
        <v>0</v>
      </c>
      <c r="AG39" s="26">
        <f t="shared" si="4"/>
        <v>0</v>
      </c>
      <c r="AH39" s="26">
        <f t="shared" si="4"/>
        <v>0</v>
      </c>
      <c r="AI39" s="27"/>
      <c r="AJ39" s="34"/>
    </row>
    <row r="40" spans="1:36" ht="16.5" thickBot="1">
      <c r="A40" s="37" t="s">
        <v>11</v>
      </c>
      <c r="B40" s="38">
        <v>100</v>
      </c>
      <c r="C40" s="28" t="s">
        <v>10</v>
      </c>
      <c r="D40" s="28"/>
      <c r="E40" s="26">
        <f>E39*B40</f>
        <v>4</v>
      </c>
      <c r="F40" s="26">
        <f>F39*B40</f>
        <v>0</v>
      </c>
      <c r="G40" s="26">
        <f>G39*B40</f>
        <v>0</v>
      </c>
      <c r="H40" s="26">
        <f>H39*B40</f>
        <v>0</v>
      </c>
      <c r="I40" s="26">
        <f>I39*B40</f>
        <v>0.8500000000000001</v>
      </c>
      <c r="J40" s="26">
        <f>J39*B40</f>
        <v>2.0370000000000004</v>
      </c>
      <c r="K40" s="26">
        <f>K39*B40</f>
        <v>0.25</v>
      </c>
      <c r="L40" s="26">
        <f>L39*B40</f>
        <v>0.76</v>
      </c>
      <c r="M40" s="26">
        <f>M39*B40</f>
        <v>7.7</v>
      </c>
      <c r="N40" s="26">
        <f>N39*B40</f>
        <v>1.5099999999999998</v>
      </c>
      <c r="O40" s="26">
        <f>O39*B40</f>
        <v>1.5</v>
      </c>
      <c r="P40" s="26">
        <f>P39*B40</f>
        <v>5.5</v>
      </c>
      <c r="Q40" s="26">
        <f>Q39*B40</f>
        <v>0</v>
      </c>
      <c r="R40" s="26">
        <f>R39*B40</f>
        <v>2.125</v>
      </c>
      <c r="S40" s="26">
        <f>S39*B40</f>
        <v>3.1300000000000003</v>
      </c>
      <c r="T40" s="26">
        <f>T39*B40</f>
        <v>0</v>
      </c>
      <c r="U40" s="26">
        <v>15</v>
      </c>
      <c r="V40" s="26">
        <f>V39*B40</f>
        <v>6</v>
      </c>
      <c r="W40" s="26">
        <f>W39*B40</f>
        <v>13.100000000000001</v>
      </c>
      <c r="X40" s="26">
        <f>X39*B40</f>
        <v>0.25</v>
      </c>
      <c r="Y40" s="26">
        <f>Y39*B40</f>
        <v>2</v>
      </c>
      <c r="Z40" s="26">
        <f>Z39*B40</f>
        <v>0</v>
      </c>
      <c r="AA40" s="26">
        <f>AA39*B40</f>
        <v>0</v>
      </c>
      <c r="AB40" s="26">
        <f>AB39*B40</f>
        <v>0</v>
      </c>
      <c r="AC40" s="26">
        <f>AC39*B40</f>
        <v>0</v>
      </c>
      <c r="AD40" s="26">
        <f>AD39*B40</f>
        <v>0</v>
      </c>
      <c r="AE40" s="26">
        <f>AE39*B40</f>
        <v>0</v>
      </c>
      <c r="AF40" s="26">
        <f>AF39*B40</f>
        <v>0</v>
      </c>
      <c r="AG40" s="26">
        <f>AG39*B40</f>
        <v>0</v>
      </c>
      <c r="AH40" s="26">
        <f>AH39*B40</f>
        <v>0</v>
      </c>
      <c r="AI40" s="27"/>
      <c r="AJ40" s="34"/>
    </row>
    <row r="41" spans="1:36" ht="16.5" thickBot="1">
      <c r="A41" s="126" t="s">
        <v>12</v>
      </c>
      <c r="B41" s="127"/>
      <c r="C41" s="128"/>
      <c r="D41" s="25"/>
      <c r="E41" s="26">
        <v>25.85</v>
      </c>
      <c r="F41" s="26"/>
      <c r="G41" s="26"/>
      <c r="H41" s="26"/>
      <c r="I41" s="26">
        <v>11</v>
      </c>
      <c r="J41" s="26">
        <v>42</v>
      </c>
      <c r="K41" s="26">
        <v>83</v>
      </c>
      <c r="L41" s="26">
        <v>451</v>
      </c>
      <c r="M41" s="26">
        <v>10</v>
      </c>
      <c r="N41" s="26">
        <v>15</v>
      </c>
      <c r="O41" s="26">
        <v>15</v>
      </c>
      <c r="P41" s="26">
        <v>75</v>
      </c>
      <c r="Q41" s="29">
        <v>130</v>
      </c>
      <c r="R41" s="29">
        <v>27</v>
      </c>
      <c r="S41" s="29">
        <v>34</v>
      </c>
      <c r="T41" s="29">
        <v>50</v>
      </c>
      <c r="U41" s="29">
        <v>5.4</v>
      </c>
      <c r="V41" s="29">
        <v>53</v>
      </c>
      <c r="W41" s="29">
        <v>123</v>
      </c>
      <c r="X41" s="29">
        <v>124</v>
      </c>
      <c r="Y41" s="29">
        <v>85</v>
      </c>
      <c r="Z41" s="29"/>
      <c r="AA41" s="29"/>
      <c r="AB41" s="29"/>
      <c r="AC41" s="29"/>
      <c r="AD41" s="29"/>
      <c r="AE41" s="29"/>
      <c r="AF41" s="29"/>
      <c r="AG41" s="29"/>
      <c r="AH41" s="29"/>
      <c r="AI41" s="40"/>
      <c r="AJ41" s="34"/>
    </row>
    <row r="42" spans="1:36" ht="16.5" thickBot="1">
      <c r="A42" s="129" t="s">
        <v>13</v>
      </c>
      <c r="B42" s="130"/>
      <c r="C42" s="130"/>
      <c r="D42" s="41"/>
      <c r="E42" s="53">
        <f aca="true" t="shared" si="5" ref="E42:AH42">E40*E41</f>
        <v>103.4</v>
      </c>
      <c r="F42" s="53">
        <f t="shared" si="5"/>
        <v>0</v>
      </c>
      <c r="G42" s="53">
        <f t="shared" si="5"/>
        <v>0</v>
      </c>
      <c r="H42" s="53">
        <f t="shared" si="5"/>
        <v>0</v>
      </c>
      <c r="I42" s="53">
        <f t="shared" si="5"/>
        <v>9.350000000000001</v>
      </c>
      <c r="J42" s="53">
        <f t="shared" si="5"/>
        <v>85.55400000000002</v>
      </c>
      <c r="K42" s="53">
        <f t="shared" si="5"/>
        <v>20.75</v>
      </c>
      <c r="L42" s="53">
        <f t="shared" si="5"/>
        <v>342.76</v>
      </c>
      <c r="M42" s="53">
        <f t="shared" si="5"/>
        <v>77</v>
      </c>
      <c r="N42" s="53">
        <f t="shared" si="5"/>
        <v>22.65</v>
      </c>
      <c r="O42" s="53">
        <f t="shared" si="5"/>
        <v>22.5</v>
      </c>
      <c r="P42" s="53">
        <f t="shared" si="5"/>
        <v>412.5</v>
      </c>
      <c r="Q42" s="53">
        <f t="shared" si="5"/>
        <v>0</v>
      </c>
      <c r="R42" s="53">
        <f t="shared" si="5"/>
        <v>57.375</v>
      </c>
      <c r="S42" s="53">
        <f t="shared" si="5"/>
        <v>106.42000000000002</v>
      </c>
      <c r="T42" s="53">
        <f t="shared" si="5"/>
        <v>0</v>
      </c>
      <c r="U42" s="53">
        <v>81</v>
      </c>
      <c r="V42" s="53">
        <f t="shared" si="5"/>
        <v>318</v>
      </c>
      <c r="W42" s="53">
        <f t="shared" si="5"/>
        <v>1611.3000000000002</v>
      </c>
      <c r="X42" s="53">
        <f t="shared" si="5"/>
        <v>31</v>
      </c>
      <c r="Y42" s="53">
        <f t="shared" si="5"/>
        <v>170</v>
      </c>
      <c r="Z42" s="53">
        <f t="shared" si="5"/>
        <v>0</v>
      </c>
      <c r="AA42" s="53">
        <f t="shared" si="5"/>
        <v>0</v>
      </c>
      <c r="AB42" s="53">
        <f t="shared" si="5"/>
        <v>0</v>
      </c>
      <c r="AC42" s="53">
        <f t="shared" si="5"/>
        <v>0</v>
      </c>
      <c r="AD42" s="53">
        <f t="shared" si="5"/>
        <v>0</v>
      </c>
      <c r="AE42" s="53">
        <f t="shared" si="5"/>
        <v>0</v>
      </c>
      <c r="AF42" s="53">
        <f t="shared" si="5"/>
        <v>0</v>
      </c>
      <c r="AG42" s="54">
        <f t="shared" si="5"/>
        <v>0</v>
      </c>
      <c r="AH42" s="53">
        <f t="shared" si="5"/>
        <v>0</v>
      </c>
      <c r="AI42" s="43">
        <f>SUM(E42:AH42)</f>
        <v>3471.559</v>
      </c>
      <c r="AJ42" s="34">
        <f>AI42/B40</f>
        <v>34.71559</v>
      </c>
    </row>
    <row r="43" spans="1:36" ht="15.75">
      <c r="A43" s="131" t="s">
        <v>16</v>
      </c>
      <c r="B43" s="127"/>
      <c r="C43" s="127"/>
      <c r="D43" s="39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6"/>
      <c r="AJ43" s="34"/>
    </row>
    <row r="44" spans="1:36" ht="18.75">
      <c r="A44" s="112" t="s">
        <v>93</v>
      </c>
      <c r="B44" s="113"/>
      <c r="C44" s="113"/>
      <c r="D44" s="80">
        <v>250</v>
      </c>
      <c r="E44" s="82"/>
      <c r="F44" s="82"/>
      <c r="G44" s="82"/>
      <c r="H44" s="82"/>
      <c r="I44" s="82">
        <v>3</v>
      </c>
      <c r="J44" s="82"/>
      <c r="K44" s="82">
        <v>2</v>
      </c>
      <c r="L44" s="82">
        <v>2.3</v>
      </c>
      <c r="M44" s="82">
        <v>77</v>
      </c>
      <c r="N44" s="82">
        <v>12</v>
      </c>
      <c r="O44" s="82">
        <v>12.5</v>
      </c>
      <c r="P44" s="82"/>
      <c r="Q44" s="82"/>
      <c r="R44" s="82">
        <v>20</v>
      </c>
      <c r="S44" s="82">
        <v>31.3</v>
      </c>
      <c r="T44" s="82"/>
      <c r="U44" s="82">
        <v>6</v>
      </c>
      <c r="V44" s="82"/>
      <c r="W44" s="82"/>
      <c r="X44" s="82"/>
      <c r="Y44" s="82"/>
      <c r="Z44" s="82"/>
      <c r="AA44" s="82"/>
      <c r="AB44" s="82"/>
      <c r="AC44" s="82"/>
      <c r="AD44" s="26"/>
      <c r="AE44" s="26"/>
      <c r="AF44" s="26"/>
      <c r="AG44" s="26"/>
      <c r="AH44" s="26"/>
      <c r="AI44" s="27"/>
      <c r="AJ44" s="34"/>
    </row>
    <row r="45" spans="1:36" ht="18.75">
      <c r="A45" s="114" t="s">
        <v>94</v>
      </c>
      <c r="B45" s="115"/>
      <c r="C45" s="116"/>
      <c r="D45" s="80">
        <v>55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>
        <v>55</v>
      </c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26"/>
      <c r="AE45" s="26"/>
      <c r="AF45" s="26"/>
      <c r="AG45" s="26"/>
      <c r="AH45" s="26"/>
      <c r="AI45" s="27"/>
      <c r="AJ45" s="34"/>
    </row>
    <row r="46" spans="1:36" ht="18.75">
      <c r="A46" s="114" t="s">
        <v>95</v>
      </c>
      <c r="B46" s="115"/>
      <c r="C46" s="116"/>
      <c r="D46" s="80">
        <v>200</v>
      </c>
      <c r="E46" s="82"/>
      <c r="F46" s="82"/>
      <c r="G46" s="82"/>
      <c r="H46" s="82"/>
      <c r="I46" s="82">
        <v>2</v>
      </c>
      <c r="J46" s="82"/>
      <c r="K46" s="82"/>
      <c r="L46" s="82">
        <v>7</v>
      </c>
      <c r="M46" s="82"/>
      <c r="N46" s="82"/>
      <c r="O46" s="82"/>
      <c r="P46" s="82"/>
      <c r="Q46" s="82"/>
      <c r="R46" s="82"/>
      <c r="S46" s="82"/>
      <c r="T46" s="82"/>
      <c r="U46" s="82"/>
      <c r="V46" s="82">
        <v>80</v>
      </c>
      <c r="W46" s="82"/>
      <c r="X46" s="82"/>
      <c r="Y46" s="82"/>
      <c r="Z46" s="82"/>
      <c r="AA46" s="82"/>
      <c r="AB46" s="82"/>
      <c r="AC46" s="82"/>
      <c r="AD46" s="26"/>
      <c r="AE46" s="26"/>
      <c r="AF46" s="26"/>
      <c r="AG46" s="26"/>
      <c r="AH46" s="26"/>
      <c r="AI46" s="27"/>
      <c r="AJ46" s="34"/>
    </row>
    <row r="47" spans="1:36" ht="18.75">
      <c r="A47" s="114" t="s">
        <v>96</v>
      </c>
      <c r="B47" s="115"/>
      <c r="C47" s="116"/>
      <c r="D47" s="80" t="s">
        <v>97</v>
      </c>
      <c r="E47" s="82"/>
      <c r="F47" s="82"/>
      <c r="G47" s="82"/>
      <c r="H47" s="82"/>
      <c r="I47" s="82">
        <v>4</v>
      </c>
      <c r="J47" s="82">
        <v>0.37</v>
      </c>
      <c r="K47" s="82">
        <v>0.5</v>
      </c>
      <c r="L47" s="82"/>
      <c r="M47" s="82"/>
      <c r="N47" s="82">
        <v>3.1</v>
      </c>
      <c r="O47" s="82">
        <v>2.5</v>
      </c>
      <c r="P47" s="82"/>
      <c r="Q47" s="82"/>
      <c r="R47" s="82">
        <v>1.25</v>
      </c>
      <c r="S47" s="82"/>
      <c r="T47" s="82"/>
      <c r="U47" s="82"/>
      <c r="V47" s="82"/>
      <c r="W47" s="82">
        <v>131</v>
      </c>
      <c r="X47" s="82">
        <v>2.5</v>
      </c>
      <c r="Y47" s="82"/>
      <c r="Z47" s="82"/>
      <c r="AA47" s="82"/>
      <c r="AB47" s="82"/>
      <c r="AC47" s="82"/>
      <c r="AD47" s="26"/>
      <c r="AE47" s="26"/>
      <c r="AF47" s="26"/>
      <c r="AG47" s="26"/>
      <c r="AH47" s="26"/>
      <c r="AI47" s="27"/>
      <c r="AJ47" s="34"/>
    </row>
    <row r="48" spans="1:36" ht="18.75">
      <c r="A48" s="114" t="s">
        <v>98</v>
      </c>
      <c r="B48" s="115"/>
      <c r="C48" s="116"/>
      <c r="D48" s="80">
        <v>200</v>
      </c>
      <c r="E48" s="82"/>
      <c r="F48" s="82"/>
      <c r="G48" s="82"/>
      <c r="H48" s="82"/>
      <c r="I48" s="82"/>
      <c r="J48" s="82">
        <v>20</v>
      </c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>
        <v>20</v>
      </c>
      <c r="Z48" s="82"/>
      <c r="AA48" s="82"/>
      <c r="AB48" s="82"/>
      <c r="AC48" s="82"/>
      <c r="AD48" s="26"/>
      <c r="AE48" s="26"/>
      <c r="AF48" s="26"/>
      <c r="AG48" s="26"/>
      <c r="AH48" s="26"/>
      <c r="AI48" s="27"/>
      <c r="AJ48" s="34"/>
    </row>
    <row r="49" spans="1:36" ht="18.75">
      <c r="A49" s="112" t="s">
        <v>99</v>
      </c>
      <c r="B49" s="113"/>
      <c r="C49" s="113"/>
      <c r="D49" s="80">
        <v>60</v>
      </c>
      <c r="E49" s="82">
        <v>60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26"/>
      <c r="AE49" s="26"/>
      <c r="AF49" s="26"/>
      <c r="AG49" s="26"/>
      <c r="AH49" s="26"/>
      <c r="AI49" s="27"/>
      <c r="AJ49" s="34"/>
    </row>
    <row r="50" spans="1:36" ht="15.75">
      <c r="A50" s="126"/>
      <c r="B50" s="128"/>
      <c r="C50" s="128"/>
      <c r="D50" s="25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7"/>
      <c r="AJ50" s="34"/>
    </row>
    <row r="51" spans="1:36" ht="16.5" thickBot="1">
      <c r="A51" s="35" t="s">
        <v>9</v>
      </c>
      <c r="B51" s="36">
        <v>1</v>
      </c>
      <c r="C51" s="25" t="s">
        <v>10</v>
      </c>
      <c r="D51" s="25"/>
      <c r="E51" s="26">
        <f aca="true" t="shared" si="6" ref="E51:AH51">SUM(E44:E50)/1000</f>
        <v>0.06</v>
      </c>
      <c r="F51" s="26">
        <f t="shared" si="6"/>
        <v>0</v>
      </c>
      <c r="G51" s="26">
        <f t="shared" si="6"/>
        <v>0</v>
      </c>
      <c r="H51" s="26">
        <f t="shared" si="6"/>
        <v>0</v>
      </c>
      <c r="I51" s="26">
        <f t="shared" si="6"/>
        <v>0.009</v>
      </c>
      <c r="J51" s="26">
        <f t="shared" si="6"/>
        <v>0.020370000000000003</v>
      </c>
      <c r="K51" s="26">
        <f t="shared" si="6"/>
        <v>0.0025</v>
      </c>
      <c r="L51" s="26">
        <f t="shared" si="6"/>
        <v>0.009300000000000001</v>
      </c>
      <c r="M51" s="26">
        <f t="shared" si="6"/>
        <v>0.077</v>
      </c>
      <c r="N51" s="26">
        <f t="shared" si="6"/>
        <v>0.015099999999999999</v>
      </c>
      <c r="O51" s="26">
        <f t="shared" si="6"/>
        <v>0.015</v>
      </c>
      <c r="P51" s="26">
        <f t="shared" si="6"/>
        <v>0.055</v>
      </c>
      <c r="Q51" s="26">
        <f t="shared" si="6"/>
        <v>0</v>
      </c>
      <c r="R51" s="26">
        <f t="shared" si="6"/>
        <v>0.02125</v>
      </c>
      <c r="S51" s="26">
        <f t="shared" si="6"/>
        <v>0.0313</v>
      </c>
      <c r="T51" s="26">
        <f t="shared" si="6"/>
        <v>0</v>
      </c>
      <c r="U51" s="26">
        <f t="shared" si="6"/>
        <v>0.006</v>
      </c>
      <c r="V51" s="26">
        <f t="shared" si="6"/>
        <v>0.08</v>
      </c>
      <c r="W51" s="26">
        <f t="shared" si="6"/>
        <v>0.131</v>
      </c>
      <c r="X51" s="26">
        <f t="shared" si="6"/>
        <v>0.0025</v>
      </c>
      <c r="Y51" s="26">
        <f t="shared" si="6"/>
        <v>0.02</v>
      </c>
      <c r="Z51" s="26">
        <f t="shared" si="6"/>
        <v>0</v>
      </c>
      <c r="AA51" s="26">
        <f t="shared" si="6"/>
        <v>0</v>
      </c>
      <c r="AB51" s="26">
        <f t="shared" si="6"/>
        <v>0</v>
      </c>
      <c r="AC51" s="26">
        <f>SUM(AC44:AC50)</f>
        <v>0</v>
      </c>
      <c r="AD51" s="26">
        <f t="shared" si="6"/>
        <v>0</v>
      </c>
      <c r="AE51" s="26">
        <f t="shared" si="6"/>
        <v>0</v>
      </c>
      <c r="AF51" s="26">
        <f t="shared" si="6"/>
        <v>0</v>
      </c>
      <c r="AG51" s="26">
        <f t="shared" si="6"/>
        <v>0</v>
      </c>
      <c r="AH51" s="26">
        <f t="shared" si="6"/>
        <v>0</v>
      </c>
      <c r="AI51" s="27"/>
      <c r="AJ51" s="34"/>
    </row>
    <row r="52" spans="1:36" ht="16.5" thickBot="1">
      <c r="A52" s="37" t="s">
        <v>11</v>
      </c>
      <c r="B52" s="38">
        <v>100</v>
      </c>
      <c r="C52" s="28" t="s">
        <v>10</v>
      </c>
      <c r="D52" s="28"/>
      <c r="E52" s="26">
        <f>E51*B52</f>
        <v>6</v>
      </c>
      <c r="F52" s="26">
        <f>F51*B52</f>
        <v>0</v>
      </c>
      <c r="G52" s="26">
        <f>G51*B52</f>
        <v>0</v>
      </c>
      <c r="H52" s="26">
        <f>H51*B52</f>
        <v>0</v>
      </c>
      <c r="I52" s="26">
        <f>I51*B52</f>
        <v>0.8999999999999999</v>
      </c>
      <c r="J52" s="26">
        <f>J51*B52</f>
        <v>2.0370000000000004</v>
      </c>
      <c r="K52" s="26">
        <f>K51*B52</f>
        <v>0.25</v>
      </c>
      <c r="L52" s="26">
        <f>L51*B52</f>
        <v>0.93</v>
      </c>
      <c r="M52" s="26">
        <f>M51*B52</f>
        <v>7.7</v>
      </c>
      <c r="N52" s="26">
        <f>N51*B52</f>
        <v>1.5099999999999998</v>
      </c>
      <c r="O52" s="26">
        <f>O51*B52</f>
        <v>1.5</v>
      </c>
      <c r="P52" s="26">
        <f>P51*B52</f>
        <v>5.5</v>
      </c>
      <c r="Q52" s="26">
        <f>Q51*B52</f>
        <v>0</v>
      </c>
      <c r="R52" s="26">
        <f>R51*B52</f>
        <v>2.125</v>
      </c>
      <c r="S52" s="26">
        <f>S51*B52</f>
        <v>3.1300000000000003</v>
      </c>
      <c r="T52" s="26">
        <f>T51*B52</f>
        <v>0</v>
      </c>
      <c r="U52" s="26">
        <v>15</v>
      </c>
      <c r="V52" s="26">
        <f>V51*B52</f>
        <v>8</v>
      </c>
      <c r="W52" s="26">
        <f>W51*B52</f>
        <v>13.100000000000001</v>
      </c>
      <c r="X52" s="26">
        <f>X51*B52</f>
        <v>0.25</v>
      </c>
      <c r="Y52" s="26">
        <f>Y51*B52</f>
        <v>2</v>
      </c>
      <c r="Z52" s="26">
        <f>Z51*B52</f>
        <v>0</v>
      </c>
      <c r="AA52" s="26">
        <f>AA51*B52</f>
        <v>0</v>
      </c>
      <c r="AB52" s="26">
        <f>AB51*B52</f>
        <v>0</v>
      </c>
      <c r="AC52" s="26">
        <f>AC51*B52</f>
        <v>0</v>
      </c>
      <c r="AD52" s="26">
        <f>AD51*B52</f>
        <v>0</v>
      </c>
      <c r="AE52" s="26">
        <f>AE51*B52</f>
        <v>0</v>
      </c>
      <c r="AF52" s="26">
        <f>AF51*B52</f>
        <v>0</v>
      </c>
      <c r="AG52" s="26">
        <f>AG51*B52</f>
        <v>0</v>
      </c>
      <c r="AH52" s="26">
        <f>AH51*B52</f>
        <v>0</v>
      </c>
      <c r="AI52" s="27"/>
      <c r="AJ52" s="34"/>
    </row>
    <row r="53" spans="1:36" ht="16.5" thickBot="1">
      <c r="A53" s="102" t="s">
        <v>12</v>
      </c>
      <c r="B53" s="103"/>
      <c r="C53" s="104"/>
      <c r="D53" s="36"/>
      <c r="E53" s="29">
        <v>25.85</v>
      </c>
      <c r="F53" s="29"/>
      <c r="G53" s="29"/>
      <c r="H53" s="29"/>
      <c r="I53" s="29">
        <v>11</v>
      </c>
      <c r="J53" s="29">
        <v>42</v>
      </c>
      <c r="K53" s="29">
        <v>83</v>
      </c>
      <c r="L53" s="29">
        <v>451</v>
      </c>
      <c r="M53" s="29">
        <v>10</v>
      </c>
      <c r="N53" s="29">
        <v>15</v>
      </c>
      <c r="O53" s="29">
        <v>15</v>
      </c>
      <c r="P53" s="29">
        <v>75</v>
      </c>
      <c r="Q53" s="29">
        <v>130</v>
      </c>
      <c r="R53" s="29">
        <v>27</v>
      </c>
      <c r="S53" s="29">
        <v>34</v>
      </c>
      <c r="T53" s="29"/>
      <c r="U53" s="29">
        <v>5.4</v>
      </c>
      <c r="V53" s="29">
        <v>53</v>
      </c>
      <c r="W53" s="29">
        <v>123</v>
      </c>
      <c r="X53" s="29">
        <v>124</v>
      </c>
      <c r="Y53" s="29">
        <v>85</v>
      </c>
      <c r="Z53" s="29"/>
      <c r="AA53" s="29"/>
      <c r="AB53" s="29"/>
      <c r="AC53" s="29"/>
      <c r="AD53" s="29"/>
      <c r="AE53" s="29"/>
      <c r="AF53" s="29"/>
      <c r="AG53" s="29"/>
      <c r="AH53" s="29"/>
      <c r="AI53" s="40"/>
      <c r="AJ53" s="34"/>
    </row>
    <row r="54" spans="1:36" ht="16.5" thickBot="1">
      <c r="A54" s="105" t="s">
        <v>13</v>
      </c>
      <c r="B54" s="96"/>
      <c r="C54" s="96"/>
      <c r="D54" s="57"/>
      <c r="E54" s="58">
        <f aca="true" t="shared" si="7" ref="E54:AH54">E52*E53</f>
        <v>155.10000000000002</v>
      </c>
      <c r="F54" s="58">
        <f t="shared" si="7"/>
        <v>0</v>
      </c>
      <c r="G54" s="58">
        <f t="shared" si="7"/>
        <v>0</v>
      </c>
      <c r="H54" s="58">
        <f t="shared" si="7"/>
        <v>0</v>
      </c>
      <c r="I54" s="58">
        <f t="shared" si="7"/>
        <v>9.899999999999999</v>
      </c>
      <c r="J54" s="58">
        <f t="shared" si="7"/>
        <v>85.55400000000002</v>
      </c>
      <c r="K54" s="58">
        <f t="shared" si="7"/>
        <v>20.75</v>
      </c>
      <c r="L54" s="58">
        <f t="shared" si="7"/>
        <v>419.43</v>
      </c>
      <c r="M54" s="58">
        <f t="shared" si="7"/>
        <v>77</v>
      </c>
      <c r="N54" s="58">
        <f t="shared" si="7"/>
        <v>22.65</v>
      </c>
      <c r="O54" s="58">
        <f t="shared" si="7"/>
        <v>22.5</v>
      </c>
      <c r="P54" s="58">
        <f t="shared" si="7"/>
        <v>412.5</v>
      </c>
      <c r="Q54" s="58">
        <f t="shared" si="7"/>
        <v>0</v>
      </c>
      <c r="R54" s="58">
        <f t="shared" si="7"/>
        <v>57.375</v>
      </c>
      <c r="S54" s="58">
        <f t="shared" si="7"/>
        <v>106.42000000000002</v>
      </c>
      <c r="T54" s="58">
        <f t="shared" si="7"/>
        <v>0</v>
      </c>
      <c r="U54" s="58">
        <v>81</v>
      </c>
      <c r="V54" s="58">
        <f t="shared" si="7"/>
        <v>424</v>
      </c>
      <c r="W54" s="58">
        <f t="shared" si="7"/>
        <v>1611.3000000000002</v>
      </c>
      <c r="X54" s="58">
        <f t="shared" si="7"/>
        <v>31</v>
      </c>
      <c r="Y54" s="58">
        <f t="shared" si="7"/>
        <v>170</v>
      </c>
      <c r="Z54" s="58">
        <f t="shared" si="7"/>
        <v>0</v>
      </c>
      <c r="AA54" s="58">
        <f t="shared" si="7"/>
        <v>0</v>
      </c>
      <c r="AB54" s="58">
        <f>AB52*AB53</f>
        <v>0</v>
      </c>
      <c r="AC54" s="58">
        <f>AC52*AC53</f>
        <v>0</v>
      </c>
      <c r="AD54" s="58">
        <f t="shared" si="7"/>
        <v>0</v>
      </c>
      <c r="AE54" s="58">
        <f t="shared" si="7"/>
        <v>0</v>
      </c>
      <c r="AF54" s="58">
        <f>AF52*AF53</f>
        <v>0</v>
      </c>
      <c r="AG54" s="59">
        <f t="shared" si="7"/>
        <v>0</v>
      </c>
      <c r="AH54" s="60">
        <f t="shared" si="7"/>
        <v>0</v>
      </c>
      <c r="AI54" s="43">
        <f>SUM(E54:AH54)</f>
        <v>3706.4790000000003</v>
      </c>
      <c r="AJ54" s="34">
        <f>AI54/B52</f>
        <v>37.06479</v>
      </c>
    </row>
    <row r="55" spans="1:36" ht="15.75">
      <c r="A55" s="97" t="s">
        <v>17</v>
      </c>
      <c r="B55" s="98"/>
      <c r="C55" s="98"/>
      <c r="D55" s="61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2"/>
      <c r="AJ55" s="34"/>
    </row>
    <row r="56" spans="1:36" ht="18.75">
      <c r="A56" s="114" t="s">
        <v>88</v>
      </c>
      <c r="B56" s="115"/>
      <c r="C56" s="115"/>
      <c r="D56" s="81">
        <v>250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>
        <v>250</v>
      </c>
      <c r="AA56" s="82"/>
      <c r="AB56" s="82"/>
      <c r="AC56" s="82"/>
      <c r="AD56" s="26"/>
      <c r="AE56" s="26"/>
      <c r="AF56" s="26"/>
      <c r="AG56" s="26"/>
      <c r="AH56" s="26"/>
      <c r="AI56" s="27"/>
      <c r="AJ56" s="34"/>
    </row>
    <row r="57" spans="1:36" ht="16.5" thickBot="1">
      <c r="A57" s="35" t="s">
        <v>9</v>
      </c>
      <c r="B57" s="36">
        <v>1</v>
      </c>
      <c r="C57" s="25" t="s">
        <v>10</v>
      </c>
      <c r="D57" s="25"/>
      <c r="E57" s="26">
        <f aca="true" t="shared" si="8" ref="E57:AH57">SUM(E56:E56)/1000</f>
        <v>0</v>
      </c>
      <c r="F57" s="26">
        <f t="shared" si="8"/>
        <v>0</v>
      </c>
      <c r="G57" s="26">
        <f t="shared" si="8"/>
        <v>0</v>
      </c>
      <c r="H57" s="26">
        <f t="shared" si="8"/>
        <v>0</v>
      </c>
      <c r="I57" s="26">
        <f t="shared" si="8"/>
        <v>0</v>
      </c>
      <c r="J57" s="26">
        <f t="shared" si="8"/>
        <v>0</v>
      </c>
      <c r="K57" s="26">
        <f t="shared" si="8"/>
        <v>0</v>
      </c>
      <c r="L57" s="26">
        <f t="shared" si="8"/>
        <v>0</v>
      </c>
      <c r="M57" s="26">
        <f t="shared" si="8"/>
        <v>0</v>
      </c>
      <c r="N57" s="26">
        <f t="shared" si="8"/>
        <v>0</v>
      </c>
      <c r="O57" s="26">
        <f t="shared" si="8"/>
        <v>0</v>
      </c>
      <c r="P57" s="26">
        <f t="shared" si="8"/>
        <v>0</v>
      </c>
      <c r="Q57" s="26">
        <f t="shared" si="8"/>
        <v>0</v>
      </c>
      <c r="R57" s="26">
        <f t="shared" si="8"/>
        <v>0</v>
      </c>
      <c r="S57" s="26">
        <f t="shared" si="8"/>
        <v>0</v>
      </c>
      <c r="T57" s="26">
        <f t="shared" si="8"/>
        <v>0</v>
      </c>
      <c r="U57" s="26">
        <f t="shared" si="8"/>
        <v>0</v>
      </c>
      <c r="V57" s="26">
        <f t="shared" si="8"/>
        <v>0</v>
      </c>
      <c r="W57" s="26">
        <f t="shared" si="8"/>
        <v>0</v>
      </c>
      <c r="X57" s="26">
        <f t="shared" si="8"/>
        <v>0</v>
      </c>
      <c r="Y57" s="26">
        <f t="shared" si="8"/>
        <v>0</v>
      </c>
      <c r="Z57" s="26">
        <f t="shared" si="8"/>
        <v>0.25</v>
      </c>
      <c r="AA57" s="26">
        <f t="shared" si="8"/>
        <v>0</v>
      </c>
      <c r="AB57" s="26">
        <f t="shared" si="8"/>
        <v>0</v>
      </c>
      <c r="AC57" s="26">
        <f t="shared" si="8"/>
        <v>0</v>
      </c>
      <c r="AD57" s="26">
        <f t="shared" si="8"/>
        <v>0</v>
      </c>
      <c r="AE57" s="26">
        <f t="shared" si="8"/>
        <v>0</v>
      </c>
      <c r="AF57" s="26">
        <f t="shared" si="8"/>
        <v>0</v>
      </c>
      <c r="AG57" s="26">
        <f t="shared" si="8"/>
        <v>0</v>
      </c>
      <c r="AH57" s="26">
        <f t="shared" si="8"/>
        <v>0</v>
      </c>
      <c r="AI57" s="27"/>
      <c r="AJ57" s="34"/>
    </row>
    <row r="58" spans="1:36" ht="16.5" thickBot="1">
      <c r="A58" s="37" t="s">
        <v>11</v>
      </c>
      <c r="B58" s="38">
        <v>100</v>
      </c>
      <c r="C58" s="28" t="s">
        <v>10</v>
      </c>
      <c r="D58" s="28"/>
      <c r="E58" s="26">
        <f>E57*B58</f>
        <v>0</v>
      </c>
      <c r="F58" s="26">
        <f>F57*B58</f>
        <v>0</v>
      </c>
      <c r="G58" s="26">
        <f>G57*B58</f>
        <v>0</v>
      </c>
      <c r="H58" s="26">
        <f>H57*B58</f>
        <v>0</v>
      </c>
      <c r="I58" s="26">
        <f>I57*B58</f>
        <v>0</v>
      </c>
      <c r="J58" s="26">
        <f>J57*B58</f>
        <v>0</v>
      </c>
      <c r="K58" s="26">
        <f>K57*B58</f>
        <v>0</v>
      </c>
      <c r="L58" s="26">
        <f>L57*B58</f>
        <v>0</v>
      </c>
      <c r="M58" s="26">
        <f>M57*B58</f>
        <v>0</v>
      </c>
      <c r="N58" s="26">
        <f>N57*B58</f>
        <v>0</v>
      </c>
      <c r="O58" s="26">
        <f>O57*B58</f>
        <v>0</v>
      </c>
      <c r="P58" s="26">
        <f>P57*B58</f>
        <v>0</v>
      </c>
      <c r="Q58" s="26">
        <f>Q57*B58</f>
        <v>0</v>
      </c>
      <c r="R58" s="26">
        <f>R57*B58</f>
        <v>0</v>
      </c>
      <c r="S58" s="26">
        <f>S57*B58</f>
        <v>0</v>
      </c>
      <c r="T58" s="26">
        <f>T57*B58</f>
        <v>0</v>
      </c>
      <c r="U58" s="26">
        <f>U57*B58</f>
        <v>0</v>
      </c>
      <c r="V58" s="26">
        <f>V57*B58</f>
        <v>0</v>
      </c>
      <c r="W58" s="26">
        <f>W57*B58</f>
        <v>0</v>
      </c>
      <c r="X58" s="26">
        <f>X57*B58</f>
        <v>0</v>
      </c>
      <c r="Y58" s="26">
        <f>Y57*B58</f>
        <v>0</v>
      </c>
      <c r="Z58" s="26">
        <f>Z57*B58</f>
        <v>25</v>
      </c>
      <c r="AA58" s="26">
        <f>AA57*B58</f>
        <v>0</v>
      </c>
      <c r="AB58" s="26">
        <f>AB57*B58</f>
        <v>0</v>
      </c>
      <c r="AC58" s="26">
        <f>AC57*B58</f>
        <v>0</v>
      </c>
      <c r="AD58" s="26">
        <f>AD57*B58</f>
        <v>0</v>
      </c>
      <c r="AE58" s="26">
        <f>AE57*B58</f>
        <v>0</v>
      </c>
      <c r="AF58" s="26">
        <f>AF57*B58</f>
        <v>0</v>
      </c>
      <c r="AG58" s="26">
        <f>AG57*B58</f>
        <v>0</v>
      </c>
      <c r="AH58" s="26">
        <f>AH57*B58</f>
        <v>0</v>
      </c>
      <c r="AI58" s="27"/>
      <c r="AJ58" s="34"/>
    </row>
    <row r="59" spans="1:36" ht="16.5" thickBot="1">
      <c r="A59" s="102" t="s">
        <v>12</v>
      </c>
      <c r="B59" s="103"/>
      <c r="C59" s="104"/>
      <c r="D59" s="36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>
        <v>88</v>
      </c>
      <c r="AA59" s="29"/>
      <c r="AB59" s="29"/>
      <c r="AC59" s="29"/>
      <c r="AD59" s="29"/>
      <c r="AE59" s="29"/>
      <c r="AF59" s="29"/>
      <c r="AG59" s="29"/>
      <c r="AH59" s="29"/>
      <c r="AI59" s="62"/>
      <c r="AJ59" s="34"/>
    </row>
    <row r="60" spans="1:36" ht="16.5" thickBot="1">
      <c r="A60" s="101" t="s">
        <v>13</v>
      </c>
      <c r="B60" s="94"/>
      <c r="C60" s="94"/>
      <c r="D60" s="63"/>
      <c r="E60" s="64">
        <f aca="true" t="shared" si="9" ref="E60:AH60">E58*E59</f>
        <v>0</v>
      </c>
      <c r="F60" s="64">
        <f t="shared" si="9"/>
        <v>0</v>
      </c>
      <c r="G60" s="64">
        <f t="shared" si="9"/>
        <v>0</v>
      </c>
      <c r="H60" s="64">
        <f t="shared" si="9"/>
        <v>0</v>
      </c>
      <c r="I60" s="64">
        <f t="shared" si="9"/>
        <v>0</v>
      </c>
      <c r="J60" s="64">
        <f t="shared" si="9"/>
        <v>0</v>
      </c>
      <c r="K60" s="64">
        <f t="shared" si="9"/>
        <v>0</v>
      </c>
      <c r="L60" s="64">
        <f t="shared" si="9"/>
        <v>0</v>
      </c>
      <c r="M60" s="64">
        <f t="shared" si="9"/>
        <v>0</v>
      </c>
      <c r="N60" s="64">
        <f t="shared" si="9"/>
        <v>0</v>
      </c>
      <c r="O60" s="64">
        <f t="shared" si="9"/>
        <v>0</v>
      </c>
      <c r="P60" s="64">
        <f t="shared" si="9"/>
        <v>0</v>
      </c>
      <c r="Q60" s="64">
        <f t="shared" si="9"/>
        <v>0</v>
      </c>
      <c r="R60" s="64">
        <f t="shared" si="9"/>
        <v>0</v>
      </c>
      <c r="S60" s="64">
        <f t="shared" si="9"/>
        <v>0</v>
      </c>
      <c r="T60" s="64">
        <f t="shared" si="9"/>
        <v>0</v>
      </c>
      <c r="U60" s="64">
        <f t="shared" si="9"/>
        <v>0</v>
      </c>
      <c r="V60" s="64">
        <f t="shared" si="9"/>
        <v>0</v>
      </c>
      <c r="W60" s="64">
        <f t="shared" si="9"/>
        <v>0</v>
      </c>
      <c r="X60" s="64">
        <f t="shared" si="9"/>
        <v>0</v>
      </c>
      <c r="Y60" s="64">
        <f t="shared" si="9"/>
        <v>0</v>
      </c>
      <c r="Z60" s="64">
        <f t="shared" si="9"/>
        <v>2200</v>
      </c>
      <c r="AA60" s="64">
        <f t="shared" si="9"/>
        <v>0</v>
      </c>
      <c r="AB60" s="64">
        <f t="shared" si="9"/>
        <v>0</v>
      </c>
      <c r="AC60" s="64">
        <f t="shared" si="9"/>
        <v>0</v>
      </c>
      <c r="AD60" s="64">
        <f t="shared" si="9"/>
        <v>0</v>
      </c>
      <c r="AE60" s="64">
        <f t="shared" si="9"/>
        <v>0</v>
      </c>
      <c r="AF60" s="64">
        <f t="shared" si="9"/>
        <v>0</v>
      </c>
      <c r="AG60" s="65">
        <f t="shared" si="9"/>
        <v>0</v>
      </c>
      <c r="AH60" s="66">
        <f t="shared" si="9"/>
        <v>0</v>
      </c>
      <c r="AI60" s="43">
        <f>SUM(E60:AH60)</f>
        <v>2200</v>
      </c>
      <c r="AJ60" s="34">
        <f>AI60/B58</f>
        <v>22</v>
      </c>
    </row>
    <row r="61" spans="1:36" ht="15.75">
      <c r="A61" s="99" t="s">
        <v>18</v>
      </c>
      <c r="B61" s="100"/>
      <c r="C61" s="100"/>
      <c r="D61" s="50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2"/>
      <c r="AJ61" s="34"/>
    </row>
    <row r="62" spans="1:36" ht="18.75">
      <c r="A62" s="112" t="s">
        <v>93</v>
      </c>
      <c r="B62" s="113"/>
      <c r="C62" s="113"/>
      <c r="D62" s="80">
        <v>250</v>
      </c>
      <c r="E62" s="82"/>
      <c r="F62" s="82"/>
      <c r="G62" s="82"/>
      <c r="H62" s="82"/>
      <c r="I62" s="82">
        <v>3</v>
      </c>
      <c r="J62" s="82"/>
      <c r="K62" s="82">
        <v>2</v>
      </c>
      <c r="L62" s="82">
        <v>2.3</v>
      </c>
      <c r="M62" s="82">
        <v>77</v>
      </c>
      <c r="N62" s="82">
        <v>12</v>
      </c>
      <c r="O62" s="82">
        <v>12.5</v>
      </c>
      <c r="P62" s="82"/>
      <c r="Q62" s="82"/>
      <c r="R62" s="82">
        <v>20</v>
      </c>
      <c r="S62" s="82">
        <v>31.3</v>
      </c>
      <c r="T62" s="82"/>
      <c r="U62" s="82">
        <v>6</v>
      </c>
      <c r="V62" s="82"/>
      <c r="W62" s="82"/>
      <c r="X62" s="82"/>
      <c r="Y62" s="82"/>
      <c r="Z62" s="82"/>
      <c r="AA62" s="82"/>
      <c r="AB62" s="82"/>
      <c r="AC62" s="82"/>
      <c r="AD62" s="26"/>
      <c r="AE62" s="26"/>
      <c r="AF62" s="26"/>
      <c r="AG62" s="26"/>
      <c r="AH62" s="26"/>
      <c r="AI62" s="27"/>
      <c r="AJ62" s="34"/>
    </row>
    <row r="63" spans="1:36" ht="18.75">
      <c r="A63" s="114" t="s">
        <v>94</v>
      </c>
      <c r="B63" s="115"/>
      <c r="C63" s="116"/>
      <c r="D63" s="80">
        <v>50</v>
      </c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>
        <v>55</v>
      </c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26"/>
      <c r="AE63" s="26"/>
      <c r="AF63" s="26"/>
      <c r="AG63" s="26"/>
      <c r="AH63" s="26"/>
      <c r="AI63" s="27"/>
      <c r="AJ63" s="34"/>
    </row>
    <row r="64" spans="1:36" ht="18.75">
      <c r="A64" s="114" t="s">
        <v>95</v>
      </c>
      <c r="B64" s="115"/>
      <c r="C64" s="116"/>
      <c r="D64" s="80">
        <v>200</v>
      </c>
      <c r="E64" s="82"/>
      <c r="F64" s="82"/>
      <c r="G64" s="82"/>
      <c r="H64" s="82"/>
      <c r="I64" s="82">
        <v>2</v>
      </c>
      <c r="J64" s="82"/>
      <c r="K64" s="82"/>
      <c r="L64" s="82">
        <v>7</v>
      </c>
      <c r="M64" s="82"/>
      <c r="N64" s="82"/>
      <c r="O64" s="82"/>
      <c r="P64" s="82"/>
      <c r="Q64" s="82"/>
      <c r="R64" s="82"/>
      <c r="S64" s="82"/>
      <c r="T64" s="82"/>
      <c r="U64" s="82"/>
      <c r="V64" s="82">
        <v>80</v>
      </c>
      <c r="W64" s="82"/>
      <c r="X64" s="82"/>
      <c r="Y64" s="82"/>
      <c r="Z64" s="82"/>
      <c r="AA64" s="82"/>
      <c r="AB64" s="82"/>
      <c r="AC64" s="82"/>
      <c r="AD64" s="26"/>
      <c r="AE64" s="26"/>
      <c r="AF64" s="26"/>
      <c r="AG64" s="26"/>
      <c r="AH64" s="26"/>
      <c r="AI64" s="27"/>
      <c r="AJ64" s="34"/>
    </row>
    <row r="65" spans="1:36" ht="18.75">
      <c r="A65" s="114" t="s">
        <v>96</v>
      </c>
      <c r="B65" s="115"/>
      <c r="C65" s="116"/>
      <c r="D65" s="80" t="s">
        <v>97</v>
      </c>
      <c r="E65" s="82"/>
      <c r="F65" s="82"/>
      <c r="G65" s="82"/>
      <c r="H65" s="82"/>
      <c r="I65" s="82">
        <v>4</v>
      </c>
      <c r="J65" s="82">
        <v>0.37</v>
      </c>
      <c r="K65" s="82">
        <v>0.5</v>
      </c>
      <c r="L65" s="82"/>
      <c r="M65" s="82"/>
      <c r="N65" s="82">
        <v>3.1</v>
      </c>
      <c r="O65" s="82">
        <v>2.5</v>
      </c>
      <c r="P65" s="82"/>
      <c r="Q65" s="82"/>
      <c r="R65" s="82">
        <v>1.25</v>
      </c>
      <c r="S65" s="82"/>
      <c r="T65" s="82"/>
      <c r="U65" s="82"/>
      <c r="V65" s="82"/>
      <c r="W65" s="82">
        <v>131</v>
      </c>
      <c r="X65" s="82">
        <v>2.5</v>
      </c>
      <c r="Y65" s="82"/>
      <c r="Z65" s="82"/>
      <c r="AA65" s="82"/>
      <c r="AB65" s="82"/>
      <c r="AC65" s="82"/>
      <c r="AD65" s="26"/>
      <c r="AE65" s="26"/>
      <c r="AF65" s="26"/>
      <c r="AG65" s="26"/>
      <c r="AH65" s="26"/>
      <c r="AI65" s="27"/>
      <c r="AJ65" s="34"/>
    </row>
    <row r="66" spans="1:36" ht="18.75">
      <c r="A66" s="114" t="s">
        <v>98</v>
      </c>
      <c r="B66" s="115"/>
      <c r="C66" s="116"/>
      <c r="D66" s="80">
        <v>200</v>
      </c>
      <c r="E66" s="82"/>
      <c r="F66" s="82"/>
      <c r="G66" s="82"/>
      <c r="H66" s="82"/>
      <c r="I66" s="82"/>
      <c r="J66" s="82">
        <v>20</v>
      </c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>
        <v>20</v>
      </c>
      <c r="Z66" s="82"/>
      <c r="AA66" s="82"/>
      <c r="AB66" s="82"/>
      <c r="AC66" s="82"/>
      <c r="AD66" s="26"/>
      <c r="AE66" s="26"/>
      <c r="AF66" s="26"/>
      <c r="AG66" s="26"/>
      <c r="AH66" s="26"/>
      <c r="AI66" s="27"/>
      <c r="AJ66" s="34"/>
    </row>
    <row r="67" spans="1:36" ht="20.25">
      <c r="A67" s="156" t="s">
        <v>66</v>
      </c>
      <c r="B67" s="157"/>
      <c r="C67" s="157"/>
      <c r="D67" s="93">
        <v>60</v>
      </c>
      <c r="E67" s="82">
        <v>60</v>
      </c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26"/>
      <c r="AE67" s="26"/>
      <c r="AF67" s="26"/>
      <c r="AG67" s="26"/>
      <c r="AH67" s="26"/>
      <c r="AI67" s="27"/>
      <c r="AJ67" s="34"/>
    </row>
    <row r="68" spans="1:36" ht="20.25">
      <c r="A68" s="158" t="s">
        <v>88</v>
      </c>
      <c r="B68" s="159"/>
      <c r="C68" s="160"/>
      <c r="D68" s="93">
        <v>200</v>
      </c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>
        <v>200</v>
      </c>
      <c r="AA68" s="82"/>
      <c r="AB68" s="82"/>
      <c r="AC68" s="82"/>
      <c r="AD68" s="26"/>
      <c r="AE68" s="26"/>
      <c r="AF68" s="26"/>
      <c r="AG68" s="26"/>
      <c r="AH68" s="26"/>
      <c r="AI68" s="27"/>
      <c r="AJ68" s="34"/>
    </row>
    <row r="69" spans="1:36" ht="15.75">
      <c r="A69" s="126"/>
      <c r="B69" s="128"/>
      <c r="C69" s="128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7"/>
      <c r="AJ69" s="34"/>
    </row>
    <row r="70" spans="1:36" ht="16.5" thickBot="1">
      <c r="A70" s="35" t="s">
        <v>9</v>
      </c>
      <c r="B70" s="36">
        <v>1</v>
      </c>
      <c r="C70" s="25" t="s">
        <v>10</v>
      </c>
      <c r="D70" s="25"/>
      <c r="E70" s="26">
        <f aca="true" t="shared" si="10" ref="E70:AB70">SUM(E62:E69)/1000</f>
        <v>0.06</v>
      </c>
      <c r="F70" s="26">
        <f t="shared" si="10"/>
        <v>0</v>
      </c>
      <c r="G70" s="26">
        <f t="shared" si="10"/>
        <v>0</v>
      </c>
      <c r="H70" s="26">
        <f t="shared" si="10"/>
        <v>0</v>
      </c>
      <c r="I70" s="26">
        <f t="shared" si="10"/>
        <v>0.009</v>
      </c>
      <c r="J70" s="26">
        <f t="shared" si="10"/>
        <v>0.020370000000000003</v>
      </c>
      <c r="K70" s="26">
        <f t="shared" si="10"/>
        <v>0.0025</v>
      </c>
      <c r="L70" s="26">
        <f t="shared" si="10"/>
        <v>0.009300000000000001</v>
      </c>
      <c r="M70" s="26">
        <f t="shared" si="10"/>
        <v>0.077</v>
      </c>
      <c r="N70" s="26">
        <f t="shared" si="10"/>
        <v>0.015099999999999999</v>
      </c>
      <c r="O70" s="26">
        <f t="shared" si="10"/>
        <v>0.015</v>
      </c>
      <c r="P70" s="26">
        <f t="shared" si="10"/>
        <v>0.055</v>
      </c>
      <c r="Q70" s="26">
        <f t="shared" si="10"/>
        <v>0</v>
      </c>
      <c r="R70" s="26">
        <f t="shared" si="10"/>
        <v>0.02125</v>
      </c>
      <c r="S70" s="26">
        <f t="shared" si="10"/>
        <v>0.0313</v>
      </c>
      <c r="T70" s="26">
        <f t="shared" si="10"/>
        <v>0</v>
      </c>
      <c r="U70" s="26">
        <f t="shared" si="10"/>
        <v>0.006</v>
      </c>
      <c r="V70" s="26">
        <f t="shared" si="10"/>
        <v>0.08</v>
      </c>
      <c r="W70" s="26">
        <f t="shared" si="10"/>
        <v>0.131</v>
      </c>
      <c r="X70" s="26">
        <f t="shared" si="10"/>
        <v>0.0025</v>
      </c>
      <c r="Y70" s="26">
        <f t="shared" si="10"/>
        <v>0.02</v>
      </c>
      <c r="Z70" s="26">
        <f t="shared" si="10"/>
        <v>0.2</v>
      </c>
      <c r="AA70" s="26">
        <f t="shared" si="10"/>
        <v>0</v>
      </c>
      <c r="AB70" s="26">
        <f t="shared" si="10"/>
        <v>0</v>
      </c>
      <c r="AC70" s="26">
        <f>SUM(AC62:AC69)</f>
        <v>0</v>
      </c>
      <c r="AD70" s="26">
        <f>SUM(AD62:AD69)/1000</f>
        <v>0</v>
      </c>
      <c r="AE70" s="26">
        <f>SUM(AE62:AE69)/1000</f>
        <v>0</v>
      </c>
      <c r="AF70" s="26">
        <f>SUM(AF62:AF69)/1000</f>
        <v>0</v>
      </c>
      <c r="AG70" s="26">
        <f>SUM(AG62:AG69)/1000</f>
        <v>0</v>
      </c>
      <c r="AH70" s="26">
        <f>SUM(AH62:AH69)/1000</f>
        <v>0</v>
      </c>
      <c r="AI70" s="27"/>
      <c r="AJ70" s="34"/>
    </row>
    <row r="71" spans="1:36" ht="16.5" thickBot="1">
      <c r="A71" s="37" t="s">
        <v>11</v>
      </c>
      <c r="B71" s="38">
        <v>100</v>
      </c>
      <c r="C71" s="28" t="s">
        <v>10</v>
      </c>
      <c r="D71" s="28"/>
      <c r="E71" s="26">
        <f>E70*B71</f>
        <v>6</v>
      </c>
      <c r="F71" s="26">
        <f>F70*B71</f>
        <v>0</v>
      </c>
      <c r="G71" s="26">
        <f>G70*B71</f>
        <v>0</v>
      </c>
      <c r="H71" s="26">
        <f>H70*B71</f>
        <v>0</v>
      </c>
      <c r="I71" s="26">
        <f>I70*B71</f>
        <v>0.8999999999999999</v>
      </c>
      <c r="J71" s="26">
        <f>J70*B71</f>
        <v>2.0370000000000004</v>
      </c>
      <c r="K71" s="26">
        <f>K70*B71</f>
        <v>0.25</v>
      </c>
      <c r="L71" s="26">
        <f>L70*B71</f>
        <v>0.93</v>
      </c>
      <c r="M71" s="26">
        <f>M70*B71</f>
        <v>7.7</v>
      </c>
      <c r="N71" s="26">
        <f>N70*B71</f>
        <v>1.5099999999999998</v>
      </c>
      <c r="O71" s="26">
        <f>O70*B71</f>
        <v>1.5</v>
      </c>
      <c r="P71" s="26">
        <f>P70*B71</f>
        <v>5.5</v>
      </c>
      <c r="Q71" s="26">
        <f>Q70*B71</f>
        <v>0</v>
      </c>
      <c r="R71" s="26">
        <f>R70*B71</f>
        <v>2.125</v>
      </c>
      <c r="S71" s="26">
        <f>S70*B71</f>
        <v>3.1300000000000003</v>
      </c>
      <c r="T71" s="26">
        <f>T70*B71</f>
        <v>0</v>
      </c>
      <c r="U71" s="26">
        <v>15</v>
      </c>
      <c r="V71" s="26">
        <f>V70*B71</f>
        <v>8</v>
      </c>
      <c r="W71" s="26">
        <f>W70*B71</f>
        <v>13.100000000000001</v>
      </c>
      <c r="X71" s="26">
        <f>X70*B71</f>
        <v>0.25</v>
      </c>
      <c r="Y71" s="26">
        <f>Y70*B71</f>
        <v>2</v>
      </c>
      <c r="Z71" s="26">
        <f>Z70*B71</f>
        <v>20</v>
      </c>
      <c r="AA71" s="26">
        <f>AA70*B71</f>
        <v>0</v>
      </c>
      <c r="AB71" s="26">
        <f>AB70*B71</f>
        <v>0</v>
      </c>
      <c r="AC71" s="26">
        <f>AC70*B71</f>
        <v>0</v>
      </c>
      <c r="AD71" s="26">
        <f>AD70*B71</f>
        <v>0</v>
      </c>
      <c r="AE71" s="26">
        <f>AE70*B71</f>
        <v>0</v>
      </c>
      <c r="AF71" s="26">
        <f>AF70*B71</f>
        <v>0</v>
      </c>
      <c r="AG71" s="26">
        <f>AG70*B71</f>
        <v>0</v>
      </c>
      <c r="AH71" s="26">
        <f>AH70*B71</f>
        <v>0</v>
      </c>
      <c r="AI71" s="27"/>
      <c r="AJ71" s="34"/>
    </row>
    <row r="72" spans="1:36" ht="16.5" thickBot="1">
      <c r="A72" s="126" t="s">
        <v>12</v>
      </c>
      <c r="B72" s="127"/>
      <c r="C72" s="128"/>
      <c r="D72" s="25"/>
      <c r="E72" s="26">
        <v>25.85</v>
      </c>
      <c r="F72" s="26"/>
      <c r="G72" s="26"/>
      <c r="H72" s="26"/>
      <c r="I72" s="26">
        <v>11</v>
      </c>
      <c r="J72" s="26">
        <v>42</v>
      </c>
      <c r="K72" s="26">
        <v>83</v>
      </c>
      <c r="L72" s="26">
        <v>451</v>
      </c>
      <c r="M72" s="26">
        <v>10</v>
      </c>
      <c r="N72" s="26">
        <v>15</v>
      </c>
      <c r="O72" s="26">
        <v>15</v>
      </c>
      <c r="P72" s="26">
        <v>75</v>
      </c>
      <c r="Q72" s="29"/>
      <c r="R72" s="29">
        <v>27</v>
      </c>
      <c r="S72" s="29">
        <v>34</v>
      </c>
      <c r="T72" s="29"/>
      <c r="U72" s="29">
        <v>5.4</v>
      </c>
      <c r="V72" s="29">
        <v>53</v>
      </c>
      <c r="W72" s="29">
        <v>123</v>
      </c>
      <c r="X72" s="29">
        <v>124</v>
      </c>
      <c r="Y72" s="29">
        <v>85</v>
      </c>
      <c r="Z72" s="29">
        <v>88</v>
      </c>
      <c r="AA72" s="29"/>
      <c r="AB72" s="29"/>
      <c r="AC72" s="29"/>
      <c r="AD72" s="29"/>
      <c r="AE72" s="29"/>
      <c r="AF72" s="29"/>
      <c r="AG72" s="29"/>
      <c r="AH72" s="29"/>
      <c r="AI72" s="40"/>
      <c r="AJ72" s="34"/>
    </row>
    <row r="73" spans="1:36" ht="16.5" thickBot="1">
      <c r="A73" s="129" t="s">
        <v>13</v>
      </c>
      <c r="B73" s="130"/>
      <c r="C73" s="130"/>
      <c r="D73" s="41"/>
      <c r="E73" s="53">
        <f aca="true" t="shared" si="11" ref="E73:AH73">E71*E72</f>
        <v>155.10000000000002</v>
      </c>
      <c r="F73" s="53">
        <f t="shared" si="11"/>
        <v>0</v>
      </c>
      <c r="G73" s="53">
        <f t="shared" si="11"/>
        <v>0</v>
      </c>
      <c r="H73" s="53">
        <f t="shared" si="11"/>
        <v>0</v>
      </c>
      <c r="I73" s="53">
        <f t="shared" si="11"/>
        <v>9.899999999999999</v>
      </c>
      <c r="J73" s="53">
        <f t="shared" si="11"/>
        <v>85.55400000000002</v>
      </c>
      <c r="K73" s="53">
        <f t="shared" si="11"/>
        <v>20.75</v>
      </c>
      <c r="L73" s="53">
        <f t="shared" si="11"/>
        <v>419.43</v>
      </c>
      <c r="M73" s="53">
        <f t="shared" si="11"/>
        <v>77</v>
      </c>
      <c r="N73" s="53">
        <f t="shared" si="11"/>
        <v>22.65</v>
      </c>
      <c r="O73" s="53">
        <f t="shared" si="11"/>
        <v>22.5</v>
      </c>
      <c r="P73" s="53">
        <f t="shared" si="11"/>
        <v>412.5</v>
      </c>
      <c r="Q73" s="53">
        <f t="shared" si="11"/>
        <v>0</v>
      </c>
      <c r="R73" s="53">
        <f t="shared" si="11"/>
        <v>57.375</v>
      </c>
      <c r="S73" s="53">
        <f t="shared" si="11"/>
        <v>106.42000000000002</v>
      </c>
      <c r="T73" s="53">
        <f t="shared" si="11"/>
        <v>0</v>
      </c>
      <c r="U73" s="53">
        <v>81</v>
      </c>
      <c r="V73" s="53">
        <f t="shared" si="11"/>
        <v>424</v>
      </c>
      <c r="W73" s="53">
        <f t="shared" si="11"/>
        <v>1611.3000000000002</v>
      </c>
      <c r="X73" s="53">
        <f t="shared" si="11"/>
        <v>31</v>
      </c>
      <c r="Y73" s="53">
        <f t="shared" si="11"/>
        <v>170</v>
      </c>
      <c r="Z73" s="53">
        <f t="shared" si="11"/>
        <v>1760</v>
      </c>
      <c r="AA73" s="53">
        <f t="shared" si="11"/>
        <v>0</v>
      </c>
      <c r="AB73" s="53">
        <f t="shared" si="11"/>
        <v>0</v>
      </c>
      <c r="AC73" s="53">
        <f t="shared" si="11"/>
        <v>0</v>
      </c>
      <c r="AD73" s="53">
        <f t="shared" si="11"/>
        <v>0</v>
      </c>
      <c r="AE73" s="53">
        <f t="shared" si="11"/>
        <v>0</v>
      </c>
      <c r="AF73" s="53">
        <f t="shared" si="11"/>
        <v>0</v>
      </c>
      <c r="AG73" s="53">
        <f t="shared" si="11"/>
        <v>0</v>
      </c>
      <c r="AH73" s="53">
        <f t="shared" si="11"/>
        <v>0</v>
      </c>
      <c r="AI73" s="43">
        <f>SUM(E73:AH73)</f>
        <v>5466.479</v>
      </c>
      <c r="AJ73" s="34">
        <f>AI73/B71</f>
        <v>54.66479</v>
      </c>
    </row>
    <row r="74" spans="1:36" ht="15.75">
      <c r="A74" s="131" t="s">
        <v>19</v>
      </c>
      <c r="B74" s="127"/>
      <c r="C74" s="127"/>
      <c r="D74" s="39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6"/>
      <c r="AJ74" s="34"/>
    </row>
    <row r="75" spans="1:36" ht="15.75">
      <c r="A75" s="109"/>
      <c r="B75" s="110"/>
      <c r="C75" s="111"/>
      <c r="D75" s="28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7"/>
      <c r="AJ75" s="34"/>
    </row>
    <row r="76" spans="1:36" ht="16.5" thickBot="1">
      <c r="A76" s="35" t="s">
        <v>9</v>
      </c>
      <c r="B76" s="36">
        <v>1</v>
      </c>
      <c r="C76" s="25" t="s">
        <v>10</v>
      </c>
      <c r="D76" s="25"/>
      <c r="E76" s="26">
        <f aca="true" t="shared" si="12" ref="E76:AH76">SUM(E75:E75)/1000</f>
        <v>0</v>
      </c>
      <c r="F76" s="26">
        <f t="shared" si="12"/>
        <v>0</v>
      </c>
      <c r="G76" s="26">
        <f t="shared" si="12"/>
        <v>0</v>
      </c>
      <c r="H76" s="26">
        <f t="shared" si="12"/>
        <v>0</v>
      </c>
      <c r="I76" s="26">
        <f t="shared" si="12"/>
        <v>0</v>
      </c>
      <c r="J76" s="26">
        <f t="shared" si="12"/>
        <v>0</v>
      </c>
      <c r="K76" s="26">
        <f t="shared" si="12"/>
        <v>0</v>
      </c>
      <c r="L76" s="26">
        <f t="shared" si="12"/>
        <v>0</v>
      </c>
      <c r="M76" s="26">
        <f t="shared" si="12"/>
        <v>0</v>
      </c>
      <c r="N76" s="26">
        <f t="shared" si="12"/>
        <v>0</v>
      </c>
      <c r="O76" s="26">
        <f t="shared" si="12"/>
        <v>0</v>
      </c>
      <c r="P76" s="26">
        <f t="shared" si="12"/>
        <v>0</v>
      </c>
      <c r="Q76" s="26">
        <f t="shared" si="12"/>
        <v>0</v>
      </c>
      <c r="R76" s="26">
        <f t="shared" si="12"/>
        <v>0</v>
      </c>
      <c r="S76" s="26">
        <f t="shared" si="12"/>
        <v>0</v>
      </c>
      <c r="T76" s="26">
        <f t="shared" si="12"/>
        <v>0</v>
      </c>
      <c r="U76" s="26">
        <f t="shared" si="12"/>
        <v>0</v>
      </c>
      <c r="V76" s="26">
        <f t="shared" si="12"/>
        <v>0</v>
      </c>
      <c r="W76" s="26">
        <f t="shared" si="12"/>
        <v>0</v>
      </c>
      <c r="X76" s="26">
        <f t="shared" si="12"/>
        <v>0</v>
      </c>
      <c r="Y76" s="26">
        <f t="shared" si="12"/>
        <v>0</v>
      </c>
      <c r="Z76" s="26">
        <f t="shared" si="12"/>
        <v>0</v>
      </c>
      <c r="AA76" s="26">
        <f t="shared" si="12"/>
        <v>0</v>
      </c>
      <c r="AB76" s="26">
        <f t="shared" si="12"/>
        <v>0</v>
      </c>
      <c r="AC76" s="26">
        <f t="shared" si="12"/>
        <v>0</v>
      </c>
      <c r="AD76" s="26">
        <f t="shared" si="12"/>
        <v>0</v>
      </c>
      <c r="AE76" s="26">
        <f t="shared" si="12"/>
        <v>0</v>
      </c>
      <c r="AF76" s="26">
        <f t="shared" si="12"/>
        <v>0</v>
      </c>
      <c r="AG76" s="26">
        <f t="shared" si="12"/>
        <v>0</v>
      </c>
      <c r="AH76" s="26">
        <f t="shared" si="12"/>
        <v>0</v>
      </c>
      <c r="AI76" s="27"/>
      <c r="AJ76" s="34"/>
    </row>
    <row r="77" spans="1:36" ht="16.5" thickBot="1">
      <c r="A77" s="37" t="s">
        <v>11</v>
      </c>
      <c r="B77" s="38"/>
      <c r="C77" s="28" t="s">
        <v>10</v>
      </c>
      <c r="D77" s="28"/>
      <c r="E77" s="26">
        <f>E76*B77</f>
        <v>0</v>
      </c>
      <c r="F77" s="26">
        <f>F76*B77</f>
        <v>0</v>
      </c>
      <c r="G77" s="26">
        <f>G76*B77</f>
        <v>0</v>
      </c>
      <c r="H77" s="26">
        <f>H76*B77</f>
        <v>0</v>
      </c>
      <c r="I77" s="26">
        <f>I76*B77</f>
        <v>0</v>
      </c>
      <c r="J77" s="26">
        <f>J76*B77</f>
        <v>0</v>
      </c>
      <c r="K77" s="26">
        <f>K76*B77</f>
        <v>0</v>
      </c>
      <c r="L77" s="26">
        <f>L76*B77</f>
        <v>0</v>
      </c>
      <c r="M77" s="26">
        <f>M76*B77</f>
        <v>0</v>
      </c>
      <c r="N77" s="26">
        <f>N76*B77</f>
        <v>0</v>
      </c>
      <c r="O77" s="26">
        <f>O76*B77</f>
        <v>0</v>
      </c>
      <c r="P77" s="26">
        <f>P76*B77</f>
        <v>0</v>
      </c>
      <c r="Q77" s="26">
        <f>Q76*B77</f>
        <v>0</v>
      </c>
      <c r="R77" s="26">
        <f>R76*B77</f>
        <v>0</v>
      </c>
      <c r="S77" s="26">
        <f>S76*B77</f>
        <v>0</v>
      </c>
      <c r="T77" s="26">
        <f>T76*B77</f>
        <v>0</v>
      </c>
      <c r="U77" s="26">
        <f>U76*B77</f>
        <v>0</v>
      </c>
      <c r="V77" s="26">
        <f>V76*B77</f>
        <v>0</v>
      </c>
      <c r="W77" s="26">
        <f>W76*B77</f>
        <v>0</v>
      </c>
      <c r="X77" s="26">
        <f>X76*B77</f>
        <v>0</v>
      </c>
      <c r="Y77" s="26">
        <f>Y76*B77</f>
        <v>0</v>
      </c>
      <c r="Z77" s="26">
        <f>Z76*B77</f>
        <v>0</v>
      </c>
      <c r="AA77" s="26">
        <f>AA76*B77</f>
        <v>0</v>
      </c>
      <c r="AB77" s="26">
        <f>AB76*B77</f>
        <v>0</v>
      </c>
      <c r="AC77" s="26">
        <f>AC76*B77</f>
        <v>0</v>
      </c>
      <c r="AD77" s="26">
        <f>AD76*B77</f>
        <v>0</v>
      </c>
      <c r="AE77" s="26">
        <f>AE76*B77</f>
        <v>0</v>
      </c>
      <c r="AF77" s="26">
        <f>AF76*B77</f>
        <v>0</v>
      </c>
      <c r="AG77" s="26">
        <f>AG76*B77</f>
        <v>0</v>
      </c>
      <c r="AH77" s="26">
        <f>AH76*B77</f>
        <v>0</v>
      </c>
      <c r="AI77" s="27"/>
      <c r="AJ77" s="34"/>
    </row>
    <row r="78" spans="1:36" ht="16.5" thickBot="1">
      <c r="A78" s="126" t="s">
        <v>12</v>
      </c>
      <c r="B78" s="127"/>
      <c r="C78" s="128"/>
      <c r="D78" s="25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40"/>
      <c r="AJ78" s="34"/>
    </row>
    <row r="79" spans="1:36" ht="16.5" thickBot="1">
      <c r="A79" s="132" t="s">
        <v>13</v>
      </c>
      <c r="B79" s="133"/>
      <c r="C79" s="133"/>
      <c r="D79" s="49"/>
      <c r="E79" s="42">
        <f aca="true" t="shared" si="13" ref="E79:AH79">E77*E78</f>
        <v>0</v>
      </c>
      <c r="F79" s="42">
        <f t="shared" si="13"/>
        <v>0</v>
      </c>
      <c r="G79" s="42">
        <f t="shared" si="13"/>
        <v>0</v>
      </c>
      <c r="H79" s="42">
        <f t="shared" si="13"/>
        <v>0</v>
      </c>
      <c r="I79" s="42">
        <f t="shared" si="13"/>
        <v>0</v>
      </c>
      <c r="J79" s="42">
        <f t="shared" si="13"/>
        <v>0</v>
      </c>
      <c r="K79" s="42">
        <f t="shared" si="13"/>
        <v>0</v>
      </c>
      <c r="L79" s="42">
        <f t="shared" si="13"/>
        <v>0</v>
      </c>
      <c r="M79" s="42">
        <f t="shared" si="13"/>
        <v>0</v>
      </c>
      <c r="N79" s="42">
        <f t="shared" si="13"/>
        <v>0</v>
      </c>
      <c r="O79" s="42">
        <f t="shared" si="13"/>
        <v>0</v>
      </c>
      <c r="P79" s="42">
        <f t="shared" si="13"/>
        <v>0</v>
      </c>
      <c r="Q79" s="62">
        <f t="shared" si="13"/>
        <v>0</v>
      </c>
      <c r="R79" s="62">
        <f t="shared" si="13"/>
        <v>0</v>
      </c>
      <c r="S79" s="62">
        <f t="shared" si="13"/>
        <v>0</v>
      </c>
      <c r="T79" s="62">
        <f t="shared" si="13"/>
        <v>0</v>
      </c>
      <c r="U79" s="62">
        <f t="shared" si="13"/>
        <v>0</v>
      </c>
      <c r="V79" s="62">
        <f t="shared" si="13"/>
        <v>0</v>
      </c>
      <c r="W79" s="62">
        <f t="shared" si="13"/>
        <v>0</v>
      </c>
      <c r="X79" s="62">
        <f t="shared" si="13"/>
        <v>0</v>
      </c>
      <c r="Y79" s="62">
        <f t="shared" si="13"/>
        <v>0</v>
      </c>
      <c r="Z79" s="62">
        <f>Z77*Z78</f>
        <v>0</v>
      </c>
      <c r="AA79" s="62">
        <f t="shared" si="13"/>
        <v>0</v>
      </c>
      <c r="AB79" s="62">
        <f>AB77*AB78</f>
        <v>0</v>
      </c>
      <c r="AC79" s="62">
        <f>AC77*AC78</f>
        <v>0</v>
      </c>
      <c r="AD79" s="62">
        <f t="shared" si="13"/>
        <v>0</v>
      </c>
      <c r="AE79" s="62">
        <f>AE77*AE78</f>
        <v>0</v>
      </c>
      <c r="AF79" s="62">
        <f t="shared" si="13"/>
        <v>0</v>
      </c>
      <c r="AG79" s="62">
        <f t="shared" si="13"/>
        <v>0</v>
      </c>
      <c r="AH79" s="62">
        <f t="shared" si="13"/>
        <v>0</v>
      </c>
      <c r="AI79" s="43">
        <f>SUM(E79:AH79)</f>
        <v>0</v>
      </c>
      <c r="AJ79" s="34" t="e">
        <f>AI79/B77</f>
        <v>#DIV/0!</v>
      </c>
    </row>
    <row r="80" spans="1:36" ht="16.5" thickBot="1">
      <c r="A80" s="138" t="s">
        <v>20</v>
      </c>
      <c r="B80" s="139"/>
      <c r="C80" s="140"/>
      <c r="D80" s="67"/>
      <c r="E80" s="79">
        <f aca="true" t="shared" si="14" ref="E80:AH80">E17+E52+E77+E71+E40+E28+E58</f>
        <v>16</v>
      </c>
      <c r="F80" s="79">
        <f t="shared" si="14"/>
        <v>0</v>
      </c>
      <c r="G80" s="79">
        <f t="shared" si="14"/>
        <v>200</v>
      </c>
      <c r="H80" s="79">
        <f t="shared" si="14"/>
        <v>0</v>
      </c>
      <c r="I80" s="79">
        <f t="shared" si="14"/>
        <v>3.35</v>
      </c>
      <c r="J80" s="79">
        <f t="shared" si="14"/>
        <v>6.111000000000001</v>
      </c>
      <c r="K80" s="79">
        <f t="shared" si="14"/>
        <v>1.9500000000000002</v>
      </c>
      <c r="L80" s="79">
        <f t="shared" si="14"/>
        <v>3.6800000000000006</v>
      </c>
      <c r="M80" s="79">
        <f t="shared" si="14"/>
        <v>62.6</v>
      </c>
      <c r="N80" s="79">
        <f t="shared" si="14"/>
        <v>4.529999999999999</v>
      </c>
      <c r="O80" s="79">
        <f t="shared" si="14"/>
        <v>4.5</v>
      </c>
      <c r="P80" s="79">
        <f t="shared" si="14"/>
        <v>16.5</v>
      </c>
      <c r="Q80" s="79">
        <f t="shared" si="14"/>
        <v>31.2</v>
      </c>
      <c r="R80" s="79">
        <f t="shared" si="14"/>
        <v>7.574999999999999</v>
      </c>
      <c r="S80" s="79">
        <f t="shared" si="14"/>
        <v>14.130000000000003</v>
      </c>
      <c r="T80" s="79">
        <f t="shared" si="14"/>
        <v>20</v>
      </c>
      <c r="U80" s="79">
        <f t="shared" si="14"/>
        <v>45</v>
      </c>
      <c r="V80" s="79">
        <f t="shared" si="14"/>
        <v>22</v>
      </c>
      <c r="W80" s="79">
        <f t="shared" si="14"/>
        <v>39.300000000000004</v>
      </c>
      <c r="X80" s="79">
        <f t="shared" si="14"/>
        <v>0.75</v>
      </c>
      <c r="Y80" s="79">
        <f t="shared" si="14"/>
        <v>6</v>
      </c>
      <c r="Z80" s="79">
        <f t="shared" si="14"/>
        <v>45</v>
      </c>
      <c r="AA80" s="79">
        <f t="shared" si="14"/>
        <v>4</v>
      </c>
      <c r="AB80" s="79">
        <f t="shared" si="14"/>
        <v>0</v>
      </c>
      <c r="AC80" s="79">
        <f t="shared" si="14"/>
        <v>0</v>
      </c>
      <c r="AD80" s="79">
        <f t="shared" si="14"/>
        <v>0</v>
      </c>
      <c r="AE80" s="79">
        <f t="shared" si="14"/>
        <v>0</v>
      </c>
      <c r="AF80" s="79">
        <f t="shared" si="14"/>
        <v>0</v>
      </c>
      <c r="AG80" s="79">
        <f t="shared" si="14"/>
        <v>0</v>
      </c>
      <c r="AH80" s="79">
        <f t="shared" si="14"/>
        <v>0</v>
      </c>
      <c r="AI80" s="56"/>
      <c r="AJ80" s="34"/>
    </row>
    <row r="81" spans="1:36" ht="16.5" thickBot="1">
      <c r="A81" s="144" t="s">
        <v>21</v>
      </c>
      <c r="B81" s="145"/>
      <c r="C81" s="146"/>
      <c r="D81" s="68"/>
      <c r="E81" s="68">
        <f aca="true" t="shared" si="15" ref="E81:AH81">E19+E54+E79+E73+E42+E30+E60</f>
        <v>413.6</v>
      </c>
      <c r="F81" s="68">
        <f t="shared" si="15"/>
        <v>0</v>
      </c>
      <c r="G81" s="68">
        <f t="shared" si="15"/>
        <v>2160</v>
      </c>
      <c r="H81" s="68">
        <f t="shared" si="15"/>
        <v>0</v>
      </c>
      <c r="I81" s="68">
        <f t="shared" si="15"/>
        <v>36.85</v>
      </c>
      <c r="J81" s="68">
        <f t="shared" si="15"/>
        <v>256.66200000000003</v>
      </c>
      <c r="K81" s="68">
        <f t="shared" si="15"/>
        <v>161.85</v>
      </c>
      <c r="L81" s="68">
        <f t="shared" si="15"/>
        <v>1659.68</v>
      </c>
      <c r="M81" s="68">
        <f t="shared" si="15"/>
        <v>626</v>
      </c>
      <c r="N81" s="68">
        <f t="shared" si="15"/>
        <v>67.94999999999999</v>
      </c>
      <c r="O81" s="68">
        <f t="shared" si="15"/>
        <v>67.5</v>
      </c>
      <c r="P81" s="68">
        <f t="shared" si="15"/>
        <v>1237.5</v>
      </c>
      <c r="Q81" s="68">
        <f t="shared" si="15"/>
        <v>4056</v>
      </c>
      <c r="R81" s="68">
        <f t="shared" si="15"/>
        <v>204.52499999999998</v>
      </c>
      <c r="S81" s="68">
        <f t="shared" si="15"/>
        <v>480.42</v>
      </c>
      <c r="T81" s="68">
        <f t="shared" si="15"/>
        <v>1000</v>
      </c>
      <c r="U81" s="68">
        <f t="shared" si="15"/>
        <v>243</v>
      </c>
      <c r="V81" s="68">
        <f t="shared" si="15"/>
        <v>1166</v>
      </c>
      <c r="W81" s="68">
        <f t="shared" si="15"/>
        <v>4833.900000000001</v>
      </c>
      <c r="X81" s="68">
        <f t="shared" si="15"/>
        <v>93</v>
      </c>
      <c r="Y81" s="68">
        <f t="shared" si="15"/>
        <v>510</v>
      </c>
      <c r="Z81" s="68">
        <f t="shared" si="15"/>
        <v>3960</v>
      </c>
      <c r="AA81" s="68">
        <f t="shared" si="15"/>
        <v>103.4</v>
      </c>
      <c r="AB81" s="68">
        <f t="shared" si="15"/>
        <v>0</v>
      </c>
      <c r="AC81" s="68">
        <f t="shared" si="15"/>
        <v>0</v>
      </c>
      <c r="AD81" s="68">
        <f t="shared" si="15"/>
        <v>0</v>
      </c>
      <c r="AE81" s="68">
        <f t="shared" si="15"/>
        <v>0</v>
      </c>
      <c r="AF81" s="68">
        <f t="shared" si="15"/>
        <v>0</v>
      </c>
      <c r="AG81" s="68">
        <f t="shared" si="15"/>
        <v>0</v>
      </c>
      <c r="AH81" s="68">
        <f t="shared" si="15"/>
        <v>0</v>
      </c>
      <c r="AI81" s="43">
        <f>SUM(E81:AH81)</f>
        <v>23337.837000000003</v>
      </c>
      <c r="AJ81" s="34"/>
    </row>
    <row r="82" spans="1:36" ht="16.5" thickBot="1">
      <c r="A82" s="141" t="s">
        <v>22</v>
      </c>
      <c r="B82" s="142"/>
      <c r="C82" s="143"/>
      <c r="D82" s="69"/>
      <c r="E82" s="70">
        <f>E81/E80</f>
        <v>25.85</v>
      </c>
      <c r="F82" s="70" t="e">
        <f aca="true" t="shared" si="16" ref="F82:AH82">F81/F80</f>
        <v>#DIV/0!</v>
      </c>
      <c r="G82" s="70">
        <f t="shared" si="16"/>
        <v>10.8</v>
      </c>
      <c r="H82" s="70" t="e">
        <f t="shared" si="16"/>
        <v>#DIV/0!</v>
      </c>
      <c r="I82" s="70">
        <f t="shared" si="16"/>
        <v>11</v>
      </c>
      <c r="J82" s="70">
        <f t="shared" si="16"/>
        <v>42</v>
      </c>
      <c r="K82" s="70">
        <f t="shared" si="16"/>
        <v>82.99999999999999</v>
      </c>
      <c r="L82" s="70">
        <f t="shared" si="16"/>
        <v>450.99999999999994</v>
      </c>
      <c r="M82" s="70">
        <f t="shared" si="16"/>
        <v>10</v>
      </c>
      <c r="N82" s="70">
        <f t="shared" si="16"/>
        <v>15</v>
      </c>
      <c r="O82" s="70">
        <f t="shared" si="16"/>
        <v>15</v>
      </c>
      <c r="P82" s="70">
        <f t="shared" si="16"/>
        <v>75</v>
      </c>
      <c r="Q82" s="70">
        <f t="shared" si="16"/>
        <v>130</v>
      </c>
      <c r="R82" s="70">
        <f t="shared" si="16"/>
        <v>27</v>
      </c>
      <c r="S82" s="70">
        <f t="shared" si="16"/>
        <v>33.99999999999999</v>
      </c>
      <c r="T82" s="70">
        <f t="shared" si="16"/>
        <v>50</v>
      </c>
      <c r="U82" s="70">
        <f t="shared" si="16"/>
        <v>5.4</v>
      </c>
      <c r="V82" s="70">
        <f t="shared" si="16"/>
        <v>53</v>
      </c>
      <c r="W82" s="70">
        <f t="shared" si="16"/>
        <v>123</v>
      </c>
      <c r="X82" s="70">
        <f t="shared" si="16"/>
        <v>124</v>
      </c>
      <c r="Y82" s="70">
        <f t="shared" si="16"/>
        <v>85</v>
      </c>
      <c r="Z82" s="70">
        <f t="shared" si="16"/>
        <v>88</v>
      </c>
      <c r="AA82" s="70">
        <f t="shared" si="16"/>
        <v>25.85</v>
      </c>
      <c r="AB82" s="70" t="e">
        <f t="shared" si="16"/>
        <v>#DIV/0!</v>
      </c>
      <c r="AC82" s="70" t="e">
        <f t="shared" si="16"/>
        <v>#DIV/0!</v>
      </c>
      <c r="AD82" s="70" t="e">
        <f t="shared" si="16"/>
        <v>#DIV/0!</v>
      </c>
      <c r="AE82" s="70" t="e">
        <f t="shared" si="16"/>
        <v>#DIV/0!</v>
      </c>
      <c r="AF82" s="70" t="e">
        <f t="shared" si="16"/>
        <v>#DIV/0!</v>
      </c>
      <c r="AG82" s="70" t="e">
        <f t="shared" si="16"/>
        <v>#DIV/0!</v>
      </c>
      <c r="AH82" s="70" t="e">
        <f t="shared" si="16"/>
        <v>#DIV/0!</v>
      </c>
      <c r="AI82" s="40"/>
      <c r="AJ82" s="71"/>
    </row>
    <row r="83" spans="1:36" ht="15.75">
      <c r="A83" s="151" t="s">
        <v>24</v>
      </c>
      <c r="B83" s="152"/>
      <c r="C83" s="152"/>
      <c r="D83" s="72"/>
      <c r="E83" s="78">
        <f aca="true" t="shared" si="17" ref="E83:AH83">E17+E28</f>
        <v>0</v>
      </c>
      <c r="F83" s="78">
        <f t="shared" si="17"/>
        <v>0</v>
      </c>
      <c r="G83" s="78">
        <f t="shared" si="17"/>
        <v>200</v>
      </c>
      <c r="H83" s="78">
        <f t="shared" si="17"/>
        <v>0</v>
      </c>
      <c r="I83" s="78">
        <f t="shared" si="17"/>
        <v>0.7000000000000001</v>
      </c>
      <c r="J83" s="78">
        <f t="shared" si="17"/>
        <v>0</v>
      </c>
      <c r="K83" s="78">
        <f t="shared" si="17"/>
        <v>1.2</v>
      </c>
      <c r="L83" s="78">
        <f t="shared" si="17"/>
        <v>1.06</v>
      </c>
      <c r="M83" s="78">
        <f t="shared" si="17"/>
        <v>39.5</v>
      </c>
      <c r="N83" s="78">
        <f t="shared" si="17"/>
        <v>0</v>
      </c>
      <c r="O83" s="78">
        <f t="shared" si="17"/>
        <v>0</v>
      </c>
      <c r="P83" s="78">
        <f t="shared" si="17"/>
        <v>0</v>
      </c>
      <c r="Q83" s="78">
        <f t="shared" si="17"/>
        <v>31.2</v>
      </c>
      <c r="R83" s="78">
        <f t="shared" si="17"/>
        <v>1.2</v>
      </c>
      <c r="S83" s="78">
        <f t="shared" si="17"/>
        <v>4.74</v>
      </c>
      <c r="T83" s="78">
        <f t="shared" si="17"/>
        <v>20</v>
      </c>
      <c r="U83" s="78">
        <f t="shared" si="17"/>
        <v>0</v>
      </c>
      <c r="V83" s="78">
        <f t="shared" si="17"/>
        <v>0</v>
      </c>
      <c r="W83" s="78">
        <f t="shared" si="17"/>
        <v>0</v>
      </c>
      <c r="X83" s="78">
        <f t="shared" si="17"/>
        <v>0</v>
      </c>
      <c r="Y83" s="78">
        <f t="shared" si="17"/>
        <v>0</v>
      </c>
      <c r="Z83" s="78">
        <f t="shared" si="17"/>
        <v>0</v>
      </c>
      <c r="AA83" s="78">
        <f t="shared" si="17"/>
        <v>4</v>
      </c>
      <c r="AB83" s="78">
        <f t="shared" si="17"/>
        <v>0</v>
      </c>
      <c r="AC83" s="78">
        <f t="shared" si="17"/>
        <v>0</v>
      </c>
      <c r="AD83" s="78">
        <f t="shared" si="17"/>
        <v>0</v>
      </c>
      <c r="AE83" s="78">
        <f t="shared" si="17"/>
        <v>0</v>
      </c>
      <c r="AF83" s="78">
        <f t="shared" si="17"/>
        <v>0</v>
      </c>
      <c r="AG83" s="78">
        <f t="shared" si="17"/>
        <v>0</v>
      </c>
      <c r="AH83" s="78">
        <f t="shared" si="17"/>
        <v>0</v>
      </c>
      <c r="AI83" s="72"/>
      <c r="AJ83" s="73"/>
    </row>
    <row r="84" spans="1:36" ht="16.5" thickBot="1">
      <c r="A84" s="149" t="s">
        <v>25</v>
      </c>
      <c r="B84" s="150"/>
      <c r="C84" s="150"/>
      <c r="D84" s="74"/>
      <c r="E84" s="74">
        <f aca="true" t="shared" si="18" ref="E84:AH84">E19+E30</f>
        <v>0</v>
      </c>
      <c r="F84" s="74">
        <f t="shared" si="18"/>
        <v>0</v>
      </c>
      <c r="G84" s="74">
        <f t="shared" si="18"/>
        <v>2160</v>
      </c>
      <c r="H84" s="74">
        <f t="shared" si="18"/>
        <v>0</v>
      </c>
      <c r="I84" s="74">
        <f t="shared" si="18"/>
        <v>7.700000000000001</v>
      </c>
      <c r="J84" s="74">
        <f t="shared" si="18"/>
        <v>0</v>
      </c>
      <c r="K84" s="74">
        <f t="shared" si="18"/>
        <v>99.6</v>
      </c>
      <c r="L84" s="74">
        <f t="shared" si="18"/>
        <v>478.06</v>
      </c>
      <c r="M84" s="74">
        <f t="shared" si="18"/>
        <v>395</v>
      </c>
      <c r="N84" s="74">
        <f t="shared" si="18"/>
        <v>0</v>
      </c>
      <c r="O84" s="74">
        <f t="shared" si="18"/>
        <v>0</v>
      </c>
      <c r="P84" s="74">
        <f t="shared" si="18"/>
        <v>0</v>
      </c>
      <c r="Q84" s="74">
        <f t="shared" si="18"/>
        <v>4056</v>
      </c>
      <c r="R84" s="74">
        <f t="shared" si="18"/>
        <v>32.4</v>
      </c>
      <c r="S84" s="74">
        <f t="shared" si="18"/>
        <v>161.16</v>
      </c>
      <c r="T84" s="74">
        <f t="shared" si="18"/>
        <v>1000</v>
      </c>
      <c r="U84" s="74">
        <f t="shared" si="18"/>
        <v>0</v>
      </c>
      <c r="V84" s="74">
        <f t="shared" si="18"/>
        <v>0</v>
      </c>
      <c r="W84" s="74">
        <f t="shared" si="18"/>
        <v>0</v>
      </c>
      <c r="X84" s="74">
        <f t="shared" si="18"/>
        <v>0</v>
      </c>
      <c r="Y84" s="74">
        <f t="shared" si="18"/>
        <v>0</v>
      </c>
      <c r="Z84" s="74">
        <f t="shared" si="18"/>
        <v>0</v>
      </c>
      <c r="AA84" s="74">
        <f t="shared" si="18"/>
        <v>103.4</v>
      </c>
      <c r="AB84" s="74">
        <f t="shared" si="18"/>
        <v>0</v>
      </c>
      <c r="AC84" s="74">
        <f t="shared" si="18"/>
        <v>0</v>
      </c>
      <c r="AD84" s="74">
        <f t="shared" si="18"/>
        <v>0</v>
      </c>
      <c r="AE84" s="74">
        <f t="shared" si="18"/>
        <v>0</v>
      </c>
      <c r="AF84" s="74">
        <f t="shared" si="18"/>
        <v>0</v>
      </c>
      <c r="AG84" s="74">
        <f t="shared" si="18"/>
        <v>0</v>
      </c>
      <c r="AH84" s="74">
        <f t="shared" si="18"/>
        <v>0</v>
      </c>
      <c r="AI84" s="74">
        <f>SUM(E84:AH84)</f>
        <v>8493.319999999998</v>
      </c>
      <c r="AJ84" s="75"/>
    </row>
    <row r="85" spans="1:36" ht="15.75">
      <c r="A85" s="147" t="s">
        <v>26</v>
      </c>
      <c r="B85" s="148"/>
      <c r="C85" s="148"/>
      <c r="D85" s="76"/>
      <c r="E85" s="78">
        <f aca="true" t="shared" si="19" ref="E85:AH85">E40+E52+E58</f>
        <v>10</v>
      </c>
      <c r="F85" s="78">
        <f t="shared" si="19"/>
        <v>0</v>
      </c>
      <c r="G85" s="78">
        <f t="shared" si="19"/>
        <v>0</v>
      </c>
      <c r="H85" s="78">
        <f t="shared" si="19"/>
        <v>0</v>
      </c>
      <c r="I85" s="78">
        <f t="shared" si="19"/>
        <v>1.75</v>
      </c>
      <c r="J85" s="78">
        <f t="shared" si="19"/>
        <v>4.074000000000001</v>
      </c>
      <c r="K85" s="78">
        <f t="shared" si="19"/>
        <v>0.5</v>
      </c>
      <c r="L85" s="78">
        <f t="shared" si="19"/>
        <v>1.69</v>
      </c>
      <c r="M85" s="78">
        <f t="shared" si="19"/>
        <v>15.4</v>
      </c>
      <c r="N85" s="78">
        <f t="shared" si="19"/>
        <v>3.0199999999999996</v>
      </c>
      <c r="O85" s="78">
        <f t="shared" si="19"/>
        <v>3</v>
      </c>
      <c r="P85" s="78">
        <f t="shared" si="19"/>
        <v>11</v>
      </c>
      <c r="Q85" s="78">
        <f t="shared" si="19"/>
        <v>0</v>
      </c>
      <c r="R85" s="78">
        <f t="shared" si="19"/>
        <v>4.25</v>
      </c>
      <c r="S85" s="78">
        <f t="shared" si="19"/>
        <v>6.260000000000001</v>
      </c>
      <c r="T85" s="78">
        <f t="shared" si="19"/>
        <v>0</v>
      </c>
      <c r="U85" s="78">
        <f t="shared" si="19"/>
        <v>30</v>
      </c>
      <c r="V85" s="78">
        <f t="shared" si="19"/>
        <v>14</v>
      </c>
      <c r="W85" s="78">
        <f t="shared" si="19"/>
        <v>26.200000000000003</v>
      </c>
      <c r="X85" s="78">
        <f t="shared" si="19"/>
        <v>0.5</v>
      </c>
      <c r="Y85" s="78">
        <f t="shared" si="19"/>
        <v>4</v>
      </c>
      <c r="Z85" s="78">
        <f t="shared" si="19"/>
        <v>25</v>
      </c>
      <c r="AA85" s="78">
        <f t="shared" si="19"/>
        <v>0</v>
      </c>
      <c r="AB85" s="78">
        <f t="shared" si="19"/>
        <v>0</v>
      </c>
      <c r="AC85" s="78">
        <f t="shared" si="19"/>
        <v>0</v>
      </c>
      <c r="AD85" s="78">
        <f t="shared" si="19"/>
        <v>0</v>
      </c>
      <c r="AE85" s="78">
        <f t="shared" si="19"/>
        <v>0</v>
      </c>
      <c r="AF85" s="78">
        <f t="shared" si="19"/>
        <v>0</v>
      </c>
      <c r="AG85" s="78">
        <f t="shared" si="19"/>
        <v>0</v>
      </c>
      <c r="AH85" s="78">
        <f t="shared" si="19"/>
        <v>0</v>
      </c>
      <c r="AI85" s="76"/>
      <c r="AJ85" s="73"/>
    </row>
    <row r="86" spans="1:36" ht="16.5" thickBot="1">
      <c r="A86" s="95" t="s">
        <v>27</v>
      </c>
      <c r="B86" s="137"/>
      <c r="C86" s="137"/>
      <c r="D86" s="77"/>
      <c r="E86" s="74">
        <f aca="true" t="shared" si="20" ref="E86:AH86">E42+E54+E60</f>
        <v>258.5</v>
      </c>
      <c r="F86" s="74">
        <f t="shared" si="20"/>
        <v>0</v>
      </c>
      <c r="G86" s="74">
        <f t="shared" si="20"/>
        <v>0</v>
      </c>
      <c r="H86" s="74">
        <f t="shared" si="20"/>
        <v>0</v>
      </c>
      <c r="I86" s="74">
        <f t="shared" si="20"/>
        <v>19.25</v>
      </c>
      <c r="J86" s="74">
        <f t="shared" si="20"/>
        <v>171.10800000000003</v>
      </c>
      <c r="K86" s="74">
        <f t="shared" si="20"/>
        <v>41.5</v>
      </c>
      <c r="L86" s="74">
        <f t="shared" si="20"/>
        <v>762.19</v>
      </c>
      <c r="M86" s="74">
        <f t="shared" si="20"/>
        <v>154</v>
      </c>
      <c r="N86" s="74">
        <f t="shared" si="20"/>
        <v>45.3</v>
      </c>
      <c r="O86" s="74">
        <f t="shared" si="20"/>
        <v>45</v>
      </c>
      <c r="P86" s="74">
        <f t="shared" si="20"/>
        <v>825</v>
      </c>
      <c r="Q86" s="74">
        <f t="shared" si="20"/>
        <v>0</v>
      </c>
      <c r="R86" s="74">
        <f t="shared" si="20"/>
        <v>114.75</v>
      </c>
      <c r="S86" s="74">
        <f t="shared" si="20"/>
        <v>212.84000000000003</v>
      </c>
      <c r="T86" s="74">
        <f t="shared" si="20"/>
        <v>0</v>
      </c>
      <c r="U86" s="74">
        <f t="shared" si="20"/>
        <v>162</v>
      </c>
      <c r="V86" s="74">
        <f t="shared" si="20"/>
        <v>742</v>
      </c>
      <c r="W86" s="74">
        <f t="shared" si="20"/>
        <v>3222.6000000000004</v>
      </c>
      <c r="X86" s="74">
        <f t="shared" si="20"/>
        <v>62</v>
      </c>
      <c r="Y86" s="74">
        <f t="shared" si="20"/>
        <v>340</v>
      </c>
      <c r="Z86" s="74">
        <f t="shared" si="20"/>
        <v>2200</v>
      </c>
      <c r="AA86" s="74">
        <f t="shared" si="20"/>
        <v>0</v>
      </c>
      <c r="AB86" s="74">
        <f t="shared" si="20"/>
        <v>0</v>
      </c>
      <c r="AC86" s="74">
        <f t="shared" si="20"/>
        <v>0</v>
      </c>
      <c r="AD86" s="74">
        <f t="shared" si="20"/>
        <v>0</v>
      </c>
      <c r="AE86" s="74">
        <f t="shared" si="20"/>
        <v>0</v>
      </c>
      <c r="AF86" s="74">
        <f t="shared" si="20"/>
        <v>0</v>
      </c>
      <c r="AG86" s="74">
        <f t="shared" si="20"/>
        <v>0</v>
      </c>
      <c r="AH86" s="74">
        <f t="shared" si="20"/>
        <v>0</v>
      </c>
      <c r="AI86" s="74">
        <f>SUM(E86:AH86)</f>
        <v>9378.038</v>
      </c>
      <c r="AJ86" s="75"/>
    </row>
    <row r="87" spans="1:36" ht="15.75">
      <c r="A87" s="147" t="s">
        <v>28</v>
      </c>
      <c r="B87" s="148"/>
      <c r="C87" s="148"/>
      <c r="D87" s="76"/>
      <c r="E87" s="78">
        <f aca="true" t="shared" si="21" ref="E87:AH87">E71+E77</f>
        <v>6</v>
      </c>
      <c r="F87" s="78">
        <f t="shared" si="21"/>
        <v>0</v>
      </c>
      <c r="G87" s="78">
        <f t="shared" si="21"/>
        <v>0</v>
      </c>
      <c r="H87" s="78">
        <f t="shared" si="21"/>
        <v>0</v>
      </c>
      <c r="I87" s="78">
        <f t="shared" si="21"/>
        <v>0.8999999999999999</v>
      </c>
      <c r="J87" s="78">
        <f t="shared" si="21"/>
        <v>2.0370000000000004</v>
      </c>
      <c r="K87" s="78">
        <f t="shared" si="21"/>
        <v>0.25</v>
      </c>
      <c r="L87" s="78">
        <f t="shared" si="21"/>
        <v>0.93</v>
      </c>
      <c r="M87" s="78">
        <f t="shared" si="21"/>
        <v>7.7</v>
      </c>
      <c r="N87" s="78">
        <f t="shared" si="21"/>
        <v>1.5099999999999998</v>
      </c>
      <c r="O87" s="78">
        <f t="shared" si="21"/>
        <v>1.5</v>
      </c>
      <c r="P87" s="78">
        <f t="shared" si="21"/>
        <v>5.5</v>
      </c>
      <c r="Q87" s="78">
        <f t="shared" si="21"/>
        <v>0</v>
      </c>
      <c r="R87" s="78">
        <f t="shared" si="21"/>
        <v>2.125</v>
      </c>
      <c r="S87" s="78">
        <f t="shared" si="21"/>
        <v>3.1300000000000003</v>
      </c>
      <c r="T87" s="78">
        <f t="shared" si="21"/>
        <v>0</v>
      </c>
      <c r="U87" s="78">
        <f t="shared" si="21"/>
        <v>15</v>
      </c>
      <c r="V87" s="78">
        <f t="shared" si="21"/>
        <v>8</v>
      </c>
      <c r="W87" s="78">
        <f t="shared" si="21"/>
        <v>13.100000000000001</v>
      </c>
      <c r="X87" s="78">
        <f t="shared" si="21"/>
        <v>0.25</v>
      </c>
      <c r="Y87" s="78">
        <f t="shared" si="21"/>
        <v>2</v>
      </c>
      <c r="Z87" s="78">
        <f t="shared" si="21"/>
        <v>20</v>
      </c>
      <c r="AA87" s="78">
        <f t="shared" si="21"/>
        <v>0</v>
      </c>
      <c r="AB87" s="78">
        <f t="shared" si="21"/>
        <v>0</v>
      </c>
      <c r="AC87" s="78">
        <f t="shared" si="21"/>
        <v>0</v>
      </c>
      <c r="AD87" s="78">
        <f t="shared" si="21"/>
        <v>0</v>
      </c>
      <c r="AE87" s="78">
        <f t="shared" si="21"/>
        <v>0</v>
      </c>
      <c r="AF87" s="78">
        <f t="shared" si="21"/>
        <v>0</v>
      </c>
      <c r="AG87" s="78">
        <f t="shared" si="21"/>
        <v>0</v>
      </c>
      <c r="AH87" s="78">
        <f t="shared" si="21"/>
        <v>0</v>
      </c>
      <c r="AI87" s="76"/>
      <c r="AJ87" s="73"/>
    </row>
    <row r="88" spans="1:36" ht="16.5" thickBot="1">
      <c r="A88" s="95" t="s">
        <v>29</v>
      </c>
      <c r="B88" s="137"/>
      <c r="C88" s="137"/>
      <c r="D88" s="77"/>
      <c r="E88" s="74">
        <f aca="true" t="shared" si="22" ref="E88:AH88">E73+E79</f>
        <v>155.10000000000002</v>
      </c>
      <c r="F88" s="74">
        <f t="shared" si="22"/>
        <v>0</v>
      </c>
      <c r="G88" s="74">
        <f t="shared" si="22"/>
        <v>0</v>
      </c>
      <c r="H88" s="74">
        <f t="shared" si="22"/>
        <v>0</v>
      </c>
      <c r="I88" s="74">
        <f t="shared" si="22"/>
        <v>9.899999999999999</v>
      </c>
      <c r="J88" s="74">
        <f t="shared" si="22"/>
        <v>85.55400000000002</v>
      </c>
      <c r="K88" s="74">
        <f t="shared" si="22"/>
        <v>20.75</v>
      </c>
      <c r="L88" s="74">
        <f t="shared" si="22"/>
        <v>419.43</v>
      </c>
      <c r="M88" s="74">
        <f t="shared" si="22"/>
        <v>77</v>
      </c>
      <c r="N88" s="74">
        <f t="shared" si="22"/>
        <v>22.65</v>
      </c>
      <c r="O88" s="74">
        <f t="shared" si="22"/>
        <v>22.5</v>
      </c>
      <c r="P88" s="74">
        <f t="shared" si="22"/>
        <v>412.5</v>
      </c>
      <c r="Q88" s="74">
        <f t="shared" si="22"/>
        <v>0</v>
      </c>
      <c r="R88" s="74">
        <f t="shared" si="22"/>
        <v>57.375</v>
      </c>
      <c r="S88" s="74">
        <f t="shared" si="22"/>
        <v>106.42000000000002</v>
      </c>
      <c r="T88" s="74">
        <f t="shared" si="22"/>
        <v>0</v>
      </c>
      <c r="U88" s="74">
        <f t="shared" si="22"/>
        <v>81</v>
      </c>
      <c r="V88" s="74">
        <f t="shared" si="22"/>
        <v>424</v>
      </c>
      <c r="W88" s="74">
        <f t="shared" si="22"/>
        <v>1611.3000000000002</v>
      </c>
      <c r="X88" s="74">
        <f t="shared" si="22"/>
        <v>31</v>
      </c>
      <c r="Y88" s="74">
        <f t="shared" si="22"/>
        <v>170</v>
      </c>
      <c r="Z88" s="74">
        <f t="shared" si="22"/>
        <v>1760</v>
      </c>
      <c r="AA88" s="74">
        <f t="shared" si="22"/>
        <v>0</v>
      </c>
      <c r="AB88" s="74">
        <f t="shared" si="22"/>
        <v>0</v>
      </c>
      <c r="AC88" s="74">
        <f t="shared" si="22"/>
        <v>0</v>
      </c>
      <c r="AD88" s="74">
        <f t="shared" si="22"/>
        <v>0</v>
      </c>
      <c r="AE88" s="74">
        <f t="shared" si="22"/>
        <v>0</v>
      </c>
      <c r="AF88" s="74">
        <f t="shared" si="22"/>
        <v>0</v>
      </c>
      <c r="AG88" s="74">
        <f t="shared" si="22"/>
        <v>0</v>
      </c>
      <c r="AH88" s="74">
        <f t="shared" si="22"/>
        <v>0</v>
      </c>
      <c r="AI88" s="74">
        <f>SUM(E88:AH88)</f>
        <v>5466.479</v>
      </c>
      <c r="AJ88" s="75"/>
    </row>
    <row r="89" ht="15">
      <c r="AI89" s="1">
        <f>SUM(AI84:AI88)</f>
        <v>23337.837</v>
      </c>
    </row>
  </sheetData>
  <sheetProtection/>
  <mergeCells count="103">
    <mergeCell ref="A86:C86"/>
    <mergeCell ref="A87:C87"/>
    <mergeCell ref="A88:C88"/>
    <mergeCell ref="A82:C82"/>
    <mergeCell ref="A83:C83"/>
    <mergeCell ref="A84:C84"/>
    <mergeCell ref="A85:C85"/>
    <mergeCell ref="A78:C78"/>
    <mergeCell ref="A79:C79"/>
    <mergeCell ref="A80:C80"/>
    <mergeCell ref="A81:C81"/>
    <mergeCell ref="A72:C72"/>
    <mergeCell ref="A73:C73"/>
    <mergeCell ref="A74:C74"/>
    <mergeCell ref="A75:C75"/>
    <mergeCell ref="A66:C66"/>
    <mergeCell ref="A67:C67"/>
    <mergeCell ref="A68:C68"/>
    <mergeCell ref="A69:C69"/>
    <mergeCell ref="A62:C62"/>
    <mergeCell ref="A63:C63"/>
    <mergeCell ref="A64:C64"/>
    <mergeCell ref="A65:C65"/>
    <mergeCell ref="A56:C56"/>
    <mergeCell ref="A59:C59"/>
    <mergeCell ref="A60:C60"/>
    <mergeCell ref="A61:C61"/>
    <mergeCell ref="A50:C50"/>
    <mergeCell ref="A53:C53"/>
    <mergeCell ref="A54:C54"/>
    <mergeCell ref="A55:C55"/>
    <mergeCell ref="A46:C46"/>
    <mergeCell ref="A47:C47"/>
    <mergeCell ref="A48:C48"/>
    <mergeCell ref="A49:C49"/>
    <mergeCell ref="A42:C42"/>
    <mergeCell ref="A43:C43"/>
    <mergeCell ref="A44:C44"/>
    <mergeCell ref="A45:C45"/>
    <mergeCell ref="A36:C36"/>
    <mergeCell ref="A37:C37"/>
    <mergeCell ref="A38:C38"/>
    <mergeCell ref="A41:C41"/>
    <mergeCell ref="A32:C32"/>
    <mergeCell ref="A33:C33"/>
    <mergeCell ref="A34:C34"/>
    <mergeCell ref="A35:C35"/>
    <mergeCell ref="A26:C26"/>
    <mergeCell ref="A29:C29"/>
    <mergeCell ref="A30:C30"/>
    <mergeCell ref="A31:C31"/>
    <mergeCell ref="A22:C22"/>
    <mergeCell ref="A23:C23"/>
    <mergeCell ref="A24:C24"/>
    <mergeCell ref="A25:C25"/>
    <mergeCell ref="A18:C18"/>
    <mergeCell ref="A19:C19"/>
    <mergeCell ref="A20:C20"/>
    <mergeCell ref="A21:C21"/>
    <mergeCell ref="A12:C12"/>
    <mergeCell ref="A13:C13"/>
    <mergeCell ref="A14:C14"/>
    <mergeCell ref="A15:C15"/>
    <mergeCell ref="AJ6:AJ8"/>
    <mergeCell ref="A9:C9"/>
    <mergeCell ref="A10:C10"/>
    <mergeCell ref="A11:C11"/>
    <mergeCell ref="AF6:AF8"/>
    <mergeCell ref="AG6:AG8"/>
    <mergeCell ref="AH6:AH8"/>
    <mergeCell ref="AI6:AI8"/>
    <mergeCell ref="AB6:AB8"/>
    <mergeCell ref="AC6:AC8"/>
    <mergeCell ref="AD6:AD8"/>
    <mergeCell ref="AE6:AE8"/>
    <mergeCell ref="X6:X8"/>
    <mergeCell ref="Y6:Y8"/>
    <mergeCell ref="Z6:Z8"/>
    <mergeCell ref="AA6:AA8"/>
    <mergeCell ref="T6:T8"/>
    <mergeCell ref="U6:U8"/>
    <mergeCell ref="V6:V8"/>
    <mergeCell ref="W6:W8"/>
    <mergeCell ref="P6:P8"/>
    <mergeCell ref="Q6:Q8"/>
    <mergeCell ref="R6:R8"/>
    <mergeCell ref="S6:S8"/>
    <mergeCell ref="L6:L8"/>
    <mergeCell ref="M6:M8"/>
    <mergeCell ref="N6:N8"/>
    <mergeCell ref="O6:O8"/>
    <mergeCell ref="H6:H8"/>
    <mergeCell ref="I6:I8"/>
    <mergeCell ref="J6:J8"/>
    <mergeCell ref="K6:K8"/>
    <mergeCell ref="D6:D8"/>
    <mergeCell ref="E6:E8"/>
    <mergeCell ref="F6:F8"/>
    <mergeCell ref="G6:G8"/>
    <mergeCell ref="O1:AI1"/>
    <mergeCell ref="A2:N2"/>
    <mergeCell ref="O2:AI2"/>
    <mergeCell ref="A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84"/>
  <sheetViews>
    <sheetView workbookViewId="0" topLeftCell="A1">
      <selection activeCell="K33" sqref="K33"/>
    </sheetView>
  </sheetViews>
  <sheetFormatPr defaultColWidth="9.140625" defaultRowHeight="15"/>
  <sheetData>
    <row r="1" spans="1:36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18" t="s">
        <v>0</v>
      </c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0"/>
    </row>
    <row r="2" spans="1:36" ht="15.75">
      <c r="A2" s="118" t="s">
        <v>100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 t="s">
        <v>2</v>
      </c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0"/>
    </row>
    <row r="3" spans="1:36" ht="15.7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8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0"/>
    </row>
    <row r="4" spans="1:36" ht="15.75">
      <c r="A4" s="119" t="s">
        <v>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14"/>
    </row>
    <row r="5" spans="1:36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14"/>
    </row>
    <row r="6" spans="1:36" ht="15.75">
      <c r="A6" s="15"/>
      <c r="B6" s="16"/>
      <c r="C6" s="17"/>
      <c r="D6" s="124" t="s">
        <v>4</v>
      </c>
      <c r="E6" s="117" t="s">
        <v>30</v>
      </c>
      <c r="F6" s="117" t="s">
        <v>31</v>
      </c>
      <c r="G6" s="117" t="s">
        <v>47</v>
      </c>
      <c r="H6" s="117" t="s">
        <v>34</v>
      </c>
      <c r="I6" s="106" t="s">
        <v>33</v>
      </c>
      <c r="J6" s="117" t="s">
        <v>101</v>
      </c>
      <c r="K6" s="106" t="s">
        <v>80</v>
      </c>
      <c r="L6" s="117" t="s">
        <v>102</v>
      </c>
      <c r="M6" s="117" t="s">
        <v>37</v>
      </c>
      <c r="N6" s="117" t="s">
        <v>103</v>
      </c>
      <c r="O6" s="117" t="s">
        <v>35</v>
      </c>
      <c r="P6" s="106" t="s">
        <v>53</v>
      </c>
      <c r="Q6" s="106" t="s">
        <v>83</v>
      </c>
      <c r="R6" s="106" t="s">
        <v>76</v>
      </c>
      <c r="S6" s="106" t="s">
        <v>38</v>
      </c>
      <c r="T6" s="106" t="s">
        <v>39</v>
      </c>
      <c r="U6" s="106" t="s">
        <v>42</v>
      </c>
      <c r="V6" s="106" t="s">
        <v>41</v>
      </c>
      <c r="W6" s="106" t="s">
        <v>104</v>
      </c>
      <c r="X6" s="106" t="s">
        <v>105</v>
      </c>
      <c r="Y6" s="106" t="s">
        <v>86</v>
      </c>
      <c r="Z6" s="117" t="s">
        <v>54</v>
      </c>
      <c r="AA6" s="106" t="s">
        <v>106</v>
      </c>
      <c r="AB6" s="106" t="s">
        <v>49</v>
      </c>
      <c r="AC6" s="106" t="s">
        <v>107</v>
      </c>
      <c r="AD6" s="106" t="s">
        <v>108</v>
      </c>
      <c r="AE6" s="117" t="s">
        <v>109</v>
      </c>
      <c r="AF6" s="154" t="s">
        <v>110</v>
      </c>
      <c r="AG6" s="154"/>
      <c r="AH6" s="154"/>
      <c r="AI6" s="120" t="s">
        <v>5</v>
      </c>
      <c r="AJ6" s="134" t="s">
        <v>23</v>
      </c>
    </row>
    <row r="7" spans="1:36" ht="15.75">
      <c r="A7" s="18" t="s">
        <v>6</v>
      </c>
      <c r="B7" s="19" t="s">
        <v>7</v>
      </c>
      <c r="C7" s="20"/>
      <c r="D7" s="124"/>
      <c r="E7" s="117"/>
      <c r="F7" s="117"/>
      <c r="G7" s="117"/>
      <c r="H7" s="117"/>
      <c r="I7" s="107"/>
      <c r="J7" s="117"/>
      <c r="K7" s="107"/>
      <c r="L7" s="117"/>
      <c r="M7" s="117"/>
      <c r="N7" s="117"/>
      <c r="O7" s="11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17"/>
      <c r="AA7" s="107"/>
      <c r="AB7" s="107"/>
      <c r="AC7" s="107"/>
      <c r="AD7" s="107"/>
      <c r="AE7" s="117"/>
      <c r="AF7" s="155"/>
      <c r="AG7" s="155"/>
      <c r="AH7" s="155"/>
      <c r="AI7" s="120"/>
      <c r="AJ7" s="135"/>
    </row>
    <row r="8" spans="1:36" ht="16.5" thickBot="1">
      <c r="A8" s="18"/>
      <c r="B8" s="19"/>
      <c r="C8" s="20"/>
      <c r="D8" s="125"/>
      <c r="E8" s="106"/>
      <c r="F8" s="106"/>
      <c r="G8" s="106"/>
      <c r="H8" s="106"/>
      <c r="I8" s="107"/>
      <c r="J8" s="106"/>
      <c r="K8" s="107"/>
      <c r="L8" s="106"/>
      <c r="M8" s="106"/>
      <c r="N8" s="106"/>
      <c r="O8" s="106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6"/>
      <c r="AA8" s="108"/>
      <c r="AB8" s="108"/>
      <c r="AC8" s="108"/>
      <c r="AD8" s="108"/>
      <c r="AE8" s="106"/>
      <c r="AF8" s="155"/>
      <c r="AG8" s="155"/>
      <c r="AH8" s="155"/>
      <c r="AI8" s="121"/>
      <c r="AJ8" s="136"/>
    </row>
    <row r="9" spans="1:36" ht="15.75">
      <c r="A9" s="122" t="s">
        <v>8</v>
      </c>
      <c r="B9" s="123"/>
      <c r="C9" s="123"/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  <c r="AJ9" s="24"/>
    </row>
    <row r="10" spans="1:36" ht="18.75">
      <c r="A10" s="112" t="s">
        <v>111</v>
      </c>
      <c r="B10" s="113"/>
      <c r="C10" s="113"/>
      <c r="D10" s="80" t="s">
        <v>112</v>
      </c>
      <c r="E10" s="82"/>
      <c r="F10" s="82"/>
      <c r="G10" s="82"/>
      <c r="H10" s="82">
        <v>1.5</v>
      </c>
      <c r="I10" s="82">
        <v>15</v>
      </c>
      <c r="J10" s="82"/>
      <c r="K10" s="82">
        <v>4</v>
      </c>
      <c r="L10" s="82">
        <v>136</v>
      </c>
      <c r="M10" s="82">
        <v>35</v>
      </c>
      <c r="N10" s="82">
        <v>10</v>
      </c>
      <c r="O10" s="82"/>
      <c r="P10" s="82">
        <v>4</v>
      </c>
      <c r="Q10" s="82">
        <v>12</v>
      </c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26"/>
      <c r="AG10" s="26"/>
      <c r="AH10" s="26"/>
      <c r="AI10" s="27"/>
      <c r="AJ10" s="24"/>
    </row>
    <row r="11" spans="1:36" ht="18.75">
      <c r="A11" s="114" t="s">
        <v>59</v>
      </c>
      <c r="B11" s="115"/>
      <c r="C11" s="116"/>
      <c r="D11" s="80">
        <v>200</v>
      </c>
      <c r="E11" s="82"/>
      <c r="F11" s="82">
        <v>1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3"/>
      <c r="X11" s="83"/>
      <c r="Y11" s="83"/>
      <c r="Z11" s="83"/>
      <c r="AA11" s="83"/>
      <c r="AB11" s="83"/>
      <c r="AC11" s="83"/>
      <c r="AD11" s="83"/>
      <c r="AE11" s="83"/>
      <c r="AF11" s="29"/>
      <c r="AG11" s="29"/>
      <c r="AH11" s="29"/>
      <c r="AI11" s="27"/>
      <c r="AJ11" s="30"/>
    </row>
    <row r="12" spans="1:36" ht="18.75">
      <c r="A12" s="114" t="s">
        <v>113</v>
      </c>
      <c r="B12" s="115"/>
      <c r="C12" s="116"/>
      <c r="D12" s="80">
        <v>10</v>
      </c>
      <c r="E12" s="82">
        <v>1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3"/>
      <c r="X12" s="83"/>
      <c r="Y12" s="83"/>
      <c r="Z12" s="83"/>
      <c r="AA12" s="83"/>
      <c r="AB12" s="83"/>
      <c r="AC12" s="83"/>
      <c r="AD12" s="83"/>
      <c r="AE12" s="83"/>
      <c r="AF12" s="29"/>
      <c r="AG12" s="29"/>
      <c r="AH12" s="29"/>
      <c r="AI12" s="27"/>
      <c r="AJ12" s="31"/>
    </row>
    <row r="13" spans="1:36" ht="18.75">
      <c r="A13" s="114"/>
      <c r="B13" s="115"/>
      <c r="C13" s="116"/>
      <c r="D13" s="80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3"/>
      <c r="X13" s="83"/>
      <c r="Y13" s="83"/>
      <c r="Z13" s="83"/>
      <c r="AA13" s="83"/>
      <c r="AB13" s="83"/>
      <c r="AC13" s="83"/>
      <c r="AD13" s="83"/>
      <c r="AE13" s="83"/>
      <c r="AF13" s="29"/>
      <c r="AG13" s="29"/>
      <c r="AH13" s="29"/>
      <c r="AI13" s="27"/>
      <c r="AJ13" s="32"/>
    </row>
    <row r="14" spans="1:36" ht="16.5" thickBot="1">
      <c r="A14" s="35" t="s">
        <v>9</v>
      </c>
      <c r="B14" s="36">
        <v>1</v>
      </c>
      <c r="C14" s="25" t="s">
        <v>10</v>
      </c>
      <c r="D14" s="25"/>
      <c r="E14" s="26">
        <f>SUM(E10:E13)</f>
        <v>1</v>
      </c>
      <c r="F14" s="26">
        <f>SUM(F10:F13)</f>
        <v>1</v>
      </c>
      <c r="G14" s="26">
        <f aca="true" t="shared" si="0" ref="G14:AH14">SUM(G10:G13)/1000</f>
        <v>0</v>
      </c>
      <c r="H14" s="26">
        <f t="shared" si="0"/>
        <v>0.0015</v>
      </c>
      <c r="I14" s="26">
        <f t="shared" si="0"/>
        <v>0.015</v>
      </c>
      <c r="J14" s="26">
        <f t="shared" si="0"/>
        <v>0</v>
      </c>
      <c r="K14" s="26">
        <f t="shared" si="0"/>
        <v>0.004</v>
      </c>
      <c r="L14" s="26">
        <f t="shared" si="0"/>
        <v>0.136</v>
      </c>
      <c r="M14" s="26">
        <f t="shared" si="0"/>
        <v>0.035</v>
      </c>
      <c r="N14" s="26">
        <f t="shared" si="0"/>
        <v>0.01</v>
      </c>
      <c r="O14" s="26">
        <f t="shared" si="0"/>
        <v>0</v>
      </c>
      <c r="P14" s="26">
        <f t="shared" si="0"/>
        <v>0.004</v>
      </c>
      <c r="Q14" s="26">
        <f t="shared" si="0"/>
        <v>0.012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7"/>
      <c r="AJ14" s="34"/>
    </row>
    <row r="15" spans="1:36" ht="16.5" thickBot="1">
      <c r="A15" s="37" t="s">
        <v>11</v>
      </c>
      <c r="B15" s="38">
        <v>100</v>
      </c>
      <c r="C15" s="28" t="s">
        <v>10</v>
      </c>
      <c r="D15" s="28"/>
      <c r="E15" s="26">
        <f>E14*B15</f>
        <v>100</v>
      </c>
      <c r="F15" s="26">
        <f>F14*B15</f>
        <v>100</v>
      </c>
      <c r="G15" s="26">
        <f>G14*B15</f>
        <v>0</v>
      </c>
      <c r="H15" s="26">
        <f>H14*B15</f>
        <v>0.15</v>
      </c>
      <c r="I15" s="26">
        <f>I14*B15</f>
        <v>1.5</v>
      </c>
      <c r="J15" s="26">
        <f>J14*B15</f>
        <v>0</v>
      </c>
      <c r="K15" s="26">
        <f>K14*B15</f>
        <v>0.4</v>
      </c>
      <c r="L15" s="26">
        <f>L14*B15</f>
        <v>13.600000000000001</v>
      </c>
      <c r="M15" s="26">
        <f>M14*B15</f>
        <v>3.5000000000000004</v>
      </c>
      <c r="N15" s="26">
        <f>N14*B15</f>
        <v>1</v>
      </c>
      <c r="O15" s="26">
        <f>O14*B15</f>
        <v>0</v>
      </c>
      <c r="P15" s="26">
        <v>10</v>
      </c>
      <c r="Q15" s="26">
        <f>Q14*B15</f>
        <v>1.2</v>
      </c>
      <c r="R15" s="26">
        <f>R14*B15</f>
        <v>0</v>
      </c>
      <c r="S15" s="26">
        <f>S14*B15</f>
        <v>0</v>
      </c>
      <c r="T15" s="26">
        <f>T14*B15</f>
        <v>0</v>
      </c>
      <c r="U15" s="26">
        <f>U14*B15</f>
        <v>0</v>
      </c>
      <c r="V15" s="26">
        <f>V14*B15</f>
        <v>0</v>
      </c>
      <c r="W15" s="26">
        <f>W14*B15</f>
        <v>0</v>
      </c>
      <c r="X15" s="26">
        <f>X14*B15</f>
        <v>0</v>
      </c>
      <c r="Y15" s="26">
        <f>Y14*B15</f>
        <v>0</v>
      </c>
      <c r="Z15" s="26">
        <f>Z14*B15</f>
        <v>0</v>
      </c>
      <c r="AA15" s="26">
        <f>AA14*B15</f>
        <v>0</v>
      </c>
      <c r="AB15" s="26">
        <f>AB14*B15</f>
        <v>0</v>
      </c>
      <c r="AC15" s="26">
        <f>AC14*B15</f>
        <v>0</v>
      </c>
      <c r="AD15" s="26">
        <f>AD14*B15</f>
        <v>0</v>
      </c>
      <c r="AE15" s="26">
        <f>AE14*B15</f>
        <v>0</v>
      </c>
      <c r="AF15" s="26">
        <f>AF14*B15</f>
        <v>0</v>
      </c>
      <c r="AG15" s="26">
        <f>AG14*B15</f>
        <v>0</v>
      </c>
      <c r="AH15" s="26">
        <f>AH14*B15</f>
        <v>0</v>
      </c>
      <c r="AI15" s="27"/>
      <c r="AJ15" s="34"/>
    </row>
    <row r="16" spans="1:36" ht="16.5" thickBot="1">
      <c r="A16" s="126" t="s">
        <v>12</v>
      </c>
      <c r="B16" s="127"/>
      <c r="C16" s="128"/>
      <c r="D16" s="25"/>
      <c r="E16" s="26">
        <v>1.95</v>
      </c>
      <c r="F16" s="26">
        <v>10.8</v>
      </c>
      <c r="G16" s="26"/>
      <c r="H16" s="26">
        <v>11</v>
      </c>
      <c r="I16" s="26">
        <v>42</v>
      </c>
      <c r="J16" s="26"/>
      <c r="K16" s="26">
        <v>83</v>
      </c>
      <c r="L16" s="26">
        <v>170</v>
      </c>
      <c r="M16" s="26">
        <v>93.2</v>
      </c>
      <c r="N16" s="26">
        <v>29</v>
      </c>
      <c r="O16" s="26"/>
      <c r="P16" s="26">
        <v>5.4</v>
      </c>
      <c r="Q16" s="40">
        <v>27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34"/>
    </row>
    <row r="17" spans="1:36" ht="16.5" thickBot="1">
      <c r="A17" s="129" t="s">
        <v>13</v>
      </c>
      <c r="B17" s="130"/>
      <c r="C17" s="130"/>
      <c r="D17" s="41"/>
      <c r="E17" s="42">
        <f>E16*E15</f>
        <v>195</v>
      </c>
      <c r="F17" s="42">
        <f aca="true" t="shared" si="1" ref="F17:AH17">F15*F16</f>
        <v>1080</v>
      </c>
      <c r="G17" s="42">
        <f t="shared" si="1"/>
        <v>0</v>
      </c>
      <c r="H17" s="42">
        <f t="shared" si="1"/>
        <v>1.65</v>
      </c>
      <c r="I17" s="42">
        <f t="shared" si="1"/>
        <v>63</v>
      </c>
      <c r="J17" s="42">
        <f t="shared" si="1"/>
        <v>0</v>
      </c>
      <c r="K17" s="42">
        <f t="shared" si="1"/>
        <v>33.2</v>
      </c>
      <c r="L17" s="42">
        <f t="shared" si="1"/>
        <v>2312.0000000000005</v>
      </c>
      <c r="M17" s="42">
        <f t="shared" si="1"/>
        <v>326.20000000000005</v>
      </c>
      <c r="N17" s="42">
        <f t="shared" si="1"/>
        <v>29</v>
      </c>
      <c r="O17" s="42">
        <f t="shared" si="1"/>
        <v>0</v>
      </c>
      <c r="P17" s="42">
        <v>54</v>
      </c>
      <c r="Q17" s="42">
        <f t="shared" si="1"/>
        <v>32.4</v>
      </c>
      <c r="R17" s="42">
        <f t="shared" si="1"/>
        <v>0</v>
      </c>
      <c r="S17" s="42">
        <f t="shared" si="1"/>
        <v>0</v>
      </c>
      <c r="T17" s="42">
        <f t="shared" si="1"/>
        <v>0</v>
      </c>
      <c r="U17" s="42">
        <f t="shared" si="1"/>
        <v>0</v>
      </c>
      <c r="V17" s="42">
        <f t="shared" si="1"/>
        <v>0</v>
      </c>
      <c r="W17" s="42">
        <f t="shared" si="1"/>
        <v>0</v>
      </c>
      <c r="X17" s="42">
        <f t="shared" si="1"/>
        <v>0</v>
      </c>
      <c r="Y17" s="42">
        <f t="shared" si="1"/>
        <v>0</v>
      </c>
      <c r="Z17" s="42">
        <f t="shared" si="1"/>
        <v>0</v>
      </c>
      <c r="AA17" s="42">
        <f t="shared" si="1"/>
        <v>0</v>
      </c>
      <c r="AB17" s="42">
        <f t="shared" si="1"/>
        <v>0</v>
      </c>
      <c r="AC17" s="42">
        <f t="shared" si="1"/>
        <v>0</v>
      </c>
      <c r="AD17" s="42">
        <f t="shared" si="1"/>
        <v>0</v>
      </c>
      <c r="AE17" s="42">
        <f t="shared" si="1"/>
        <v>0</v>
      </c>
      <c r="AF17" s="42">
        <f t="shared" si="1"/>
        <v>0</v>
      </c>
      <c r="AG17" s="42">
        <f t="shared" si="1"/>
        <v>0</v>
      </c>
      <c r="AH17" s="42">
        <f t="shared" si="1"/>
        <v>0</v>
      </c>
      <c r="AI17" s="43">
        <f>SUM(E17:AH17)</f>
        <v>4126.45</v>
      </c>
      <c r="AJ17" s="34">
        <f>AI17/B15</f>
        <v>41.2645</v>
      </c>
    </row>
    <row r="18" spans="1:36" ht="15.75">
      <c r="A18" s="131" t="s">
        <v>14</v>
      </c>
      <c r="B18" s="127"/>
      <c r="C18" s="127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6"/>
      <c r="Z18" s="46"/>
      <c r="AA18" s="46"/>
      <c r="AB18" s="46"/>
      <c r="AC18" s="46"/>
      <c r="AD18" s="46"/>
      <c r="AE18" s="46"/>
      <c r="AF18" s="46"/>
      <c r="AG18" s="47"/>
      <c r="AH18" s="48"/>
      <c r="AI18" s="46"/>
      <c r="AJ18" s="34"/>
    </row>
    <row r="19" spans="1:36" ht="18.75">
      <c r="A19" s="112" t="s">
        <v>111</v>
      </c>
      <c r="B19" s="113"/>
      <c r="C19" s="113"/>
      <c r="D19" s="80" t="s">
        <v>112</v>
      </c>
      <c r="E19" s="82"/>
      <c r="F19" s="82"/>
      <c r="G19" s="82"/>
      <c r="H19" s="82">
        <v>1.5</v>
      </c>
      <c r="I19" s="82">
        <v>15</v>
      </c>
      <c r="J19" s="82"/>
      <c r="K19" s="82">
        <v>4</v>
      </c>
      <c r="L19" s="82">
        <v>136</v>
      </c>
      <c r="M19" s="82">
        <v>35</v>
      </c>
      <c r="N19" s="82">
        <v>10</v>
      </c>
      <c r="O19" s="82"/>
      <c r="P19" s="82">
        <v>4</v>
      </c>
      <c r="Q19" s="82">
        <v>12</v>
      </c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26"/>
      <c r="AG19" s="26"/>
      <c r="AH19" s="26"/>
      <c r="AI19" s="27"/>
      <c r="AJ19" s="34"/>
    </row>
    <row r="20" spans="1:36" ht="18.75">
      <c r="A20" s="114" t="s">
        <v>59</v>
      </c>
      <c r="B20" s="115"/>
      <c r="C20" s="116"/>
      <c r="D20" s="80">
        <v>200</v>
      </c>
      <c r="E20" s="82"/>
      <c r="F20" s="82">
        <v>1</v>
      </c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3"/>
      <c r="X20" s="83"/>
      <c r="Y20" s="83"/>
      <c r="Z20" s="83"/>
      <c r="AA20" s="83"/>
      <c r="AB20" s="83"/>
      <c r="AC20" s="83"/>
      <c r="AD20" s="83"/>
      <c r="AE20" s="83"/>
      <c r="AF20" s="29"/>
      <c r="AG20" s="29"/>
      <c r="AH20" s="29"/>
      <c r="AI20" s="27"/>
      <c r="AJ20" s="34"/>
    </row>
    <row r="21" spans="1:36" ht="18.75">
      <c r="A21" s="114" t="s">
        <v>113</v>
      </c>
      <c r="B21" s="115"/>
      <c r="C21" s="116"/>
      <c r="D21" s="80">
        <v>10</v>
      </c>
      <c r="E21" s="82">
        <v>1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3"/>
      <c r="X21" s="83"/>
      <c r="Y21" s="83"/>
      <c r="Z21" s="83"/>
      <c r="AA21" s="83"/>
      <c r="AB21" s="83"/>
      <c r="AC21" s="83"/>
      <c r="AD21" s="83"/>
      <c r="AE21" s="83"/>
      <c r="AF21" s="29"/>
      <c r="AG21" s="29"/>
      <c r="AH21" s="29"/>
      <c r="AI21" s="27"/>
      <c r="AJ21" s="34"/>
    </row>
    <row r="22" spans="1:36" ht="18.75">
      <c r="A22" s="114"/>
      <c r="B22" s="115"/>
      <c r="C22" s="116"/>
      <c r="D22" s="80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3"/>
      <c r="X22" s="83"/>
      <c r="Y22" s="83"/>
      <c r="Z22" s="83"/>
      <c r="AA22" s="83"/>
      <c r="AB22" s="83"/>
      <c r="AC22" s="83"/>
      <c r="AD22" s="83"/>
      <c r="AE22" s="83"/>
      <c r="AF22" s="29"/>
      <c r="AG22" s="29"/>
      <c r="AH22" s="29"/>
      <c r="AI22" s="27"/>
      <c r="AJ22" s="34"/>
    </row>
    <row r="23" spans="1:36" ht="16.5" thickBot="1">
      <c r="A23" s="35" t="s">
        <v>9</v>
      </c>
      <c r="B23" s="36">
        <v>1</v>
      </c>
      <c r="C23" s="25" t="s">
        <v>10</v>
      </c>
      <c r="D23" s="25"/>
      <c r="E23" s="26">
        <f>SUM(E19:E22)</f>
        <v>1</v>
      </c>
      <c r="F23" s="26">
        <f>SUM(F19:F22)</f>
        <v>1</v>
      </c>
      <c r="G23" s="26">
        <f aca="true" t="shared" si="2" ref="G23:AH23">SUM(G19:G22)/1000</f>
        <v>0</v>
      </c>
      <c r="H23" s="26">
        <f t="shared" si="2"/>
        <v>0.0015</v>
      </c>
      <c r="I23" s="26">
        <f t="shared" si="2"/>
        <v>0.015</v>
      </c>
      <c r="J23" s="26">
        <f t="shared" si="2"/>
        <v>0</v>
      </c>
      <c r="K23" s="26">
        <f t="shared" si="2"/>
        <v>0.004</v>
      </c>
      <c r="L23" s="26">
        <f t="shared" si="2"/>
        <v>0.136</v>
      </c>
      <c r="M23" s="26">
        <f t="shared" si="2"/>
        <v>0.035</v>
      </c>
      <c r="N23" s="26">
        <f t="shared" si="2"/>
        <v>0.01</v>
      </c>
      <c r="O23" s="26">
        <f t="shared" si="2"/>
        <v>0</v>
      </c>
      <c r="P23" s="26">
        <f>O23</f>
        <v>0</v>
      </c>
      <c r="Q23" s="26">
        <f t="shared" si="2"/>
        <v>0.012</v>
      </c>
      <c r="R23" s="26">
        <f t="shared" si="2"/>
        <v>0</v>
      </c>
      <c r="S23" s="26">
        <f t="shared" si="2"/>
        <v>0</v>
      </c>
      <c r="T23" s="26">
        <f t="shared" si="2"/>
        <v>0</v>
      </c>
      <c r="U23" s="26">
        <f t="shared" si="2"/>
        <v>0</v>
      </c>
      <c r="V23" s="26">
        <f t="shared" si="2"/>
        <v>0</v>
      </c>
      <c r="W23" s="26">
        <f t="shared" si="2"/>
        <v>0</v>
      </c>
      <c r="X23" s="26">
        <f t="shared" si="2"/>
        <v>0</v>
      </c>
      <c r="Y23" s="26">
        <f t="shared" si="2"/>
        <v>0</v>
      </c>
      <c r="Z23" s="26">
        <f t="shared" si="2"/>
        <v>0</v>
      </c>
      <c r="AA23" s="26">
        <f t="shared" si="2"/>
        <v>0</v>
      </c>
      <c r="AB23" s="26">
        <f t="shared" si="2"/>
        <v>0</v>
      </c>
      <c r="AC23" s="26">
        <f t="shared" si="2"/>
        <v>0</v>
      </c>
      <c r="AD23" s="26">
        <f t="shared" si="2"/>
        <v>0</v>
      </c>
      <c r="AE23" s="26">
        <f t="shared" si="2"/>
        <v>0</v>
      </c>
      <c r="AF23" s="26">
        <f t="shared" si="2"/>
        <v>0</v>
      </c>
      <c r="AG23" s="26">
        <f t="shared" si="2"/>
        <v>0</v>
      </c>
      <c r="AH23" s="26">
        <f t="shared" si="2"/>
        <v>0</v>
      </c>
      <c r="AI23" s="27"/>
      <c r="AJ23" s="34"/>
    </row>
    <row r="24" spans="1:36" ht="16.5" thickBot="1">
      <c r="A24" s="37" t="s">
        <v>11</v>
      </c>
      <c r="B24" s="38">
        <v>100</v>
      </c>
      <c r="C24" s="28" t="s">
        <v>10</v>
      </c>
      <c r="D24" s="28"/>
      <c r="E24" s="26">
        <f>E23*B24</f>
        <v>100</v>
      </c>
      <c r="F24" s="26">
        <f>F23*B24</f>
        <v>100</v>
      </c>
      <c r="G24" s="26">
        <f>G23*B24</f>
        <v>0</v>
      </c>
      <c r="H24" s="26">
        <f>H23*B24</f>
        <v>0.15</v>
      </c>
      <c r="I24" s="26">
        <f>I23*B24</f>
        <v>1.5</v>
      </c>
      <c r="J24" s="26">
        <f>J23*B24</f>
        <v>0</v>
      </c>
      <c r="K24" s="26">
        <f>K23*B24</f>
        <v>0.4</v>
      </c>
      <c r="L24" s="26">
        <f>L23*B24</f>
        <v>13.600000000000001</v>
      </c>
      <c r="M24" s="26">
        <f>M23*B24</f>
        <v>3.5000000000000004</v>
      </c>
      <c r="N24" s="26">
        <f>N23*B24</f>
        <v>1</v>
      </c>
      <c r="O24" s="26">
        <f>O23*B24</f>
        <v>0</v>
      </c>
      <c r="P24" s="26">
        <v>10</v>
      </c>
      <c r="Q24" s="26">
        <f>Q23*B24</f>
        <v>1.2</v>
      </c>
      <c r="R24" s="26">
        <f>R23*B24</f>
        <v>0</v>
      </c>
      <c r="S24" s="26">
        <f>S23*B24</f>
        <v>0</v>
      </c>
      <c r="T24" s="26">
        <f>T23*B24</f>
        <v>0</v>
      </c>
      <c r="U24" s="26">
        <f>U23*B24</f>
        <v>0</v>
      </c>
      <c r="V24" s="26">
        <f>V23*B24</f>
        <v>0</v>
      </c>
      <c r="W24" s="26">
        <f>W23*B24</f>
        <v>0</v>
      </c>
      <c r="X24" s="26">
        <f>X23*B24</f>
        <v>0</v>
      </c>
      <c r="Y24" s="26">
        <f>Y23*B24</f>
        <v>0</v>
      </c>
      <c r="Z24" s="26">
        <f>Z23*B24</f>
        <v>0</v>
      </c>
      <c r="AA24" s="26">
        <f>AA23*B24</f>
        <v>0</v>
      </c>
      <c r="AB24" s="26">
        <f>AB23*B24</f>
        <v>0</v>
      </c>
      <c r="AC24" s="26">
        <f>AC23*B24</f>
        <v>0</v>
      </c>
      <c r="AD24" s="26">
        <f>AD23*B24</f>
        <v>0</v>
      </c>
      <c r="AE24" s="26">
        <f>AE23*B24</f>
        <v>0</v>
      </c>
      <c r="AF24" s="26">
        <f>AF23*B24</f>
        <v>0</v>
      </c>
      <c r="AG24" s="26">
        <f>AG23*B24</f>
        <v>0</v>
      </c>
      <c r="AH24" s="26">
        <f>AH23*B24</f>
        <v>0</v>
      </c>
      <c r="AI24" s="27"/>
      <c r="AJ24" s="34"/>
    </row>
    <row r="25" spans="1:36" ht="16.5" thickBot="1">
      <c r="A25" s="126" t="s">
        <v>12</v>
      </c>
      <c r="B25" s="127"/>
      <c r="C25" s="128"/>
      <c r="D25" s="25"/>
      <c r="E25" s="26">
        <v>1.95</v>
      </c>
      <c r="F25" s="26">
        <v>10.8</v>
      </c>
      <c r="G25" s="26"/>
      <c r="H25" s="26">
        <v>11</v>
      </c>
      <c r="I25" s="26">
        <v>42</v>
      </c>
      <c r="J25" s="26"/>
      <c r="K25" s="26">
        <v>83</v>
      </c>
      <c r="L25" s="26">
        <v>170</v>
      </c>
      <c r="M25" s="26">
        <v>93.2</v>
      </c>
      <c r="N25" s="26">
        <v>29</v>
      </c>
      <c r="O25" s="26"/>
      <c r="P25" s="26">
        <v>5.4</v>
      </c>
      <c r="Q25" s="40">
        <v>27</v>
      </c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34"/>
    </row>
    <row r="26" spans="1:36" ht="16.5" thickBot="1">
      <c r="A26" s="132" t="s">
        <v>13</v>
      </c>
      <c r="B26" s="133"/>
      <c r="C26" s="133"/>
      <c r="D26" s="49"/>
      <c r="E26" s="42">
        <f>E25*E24</f>
        <v>195</v>
      </c>
      <c r="F26" s="42">
        <f aca="true" t="shared" si="3" ref="F26:AH26">F24*F25</f>
        <v>1080</v>
      </c>
      <c r="G26" s="42">
        <f t="shared" si="3"/>
        <v>0</v>
      </c>
      <c r="H26" s="42">
        <f t="shared" si="3"/>
        <v>1.65</v>
      </c>
      <c r="I26" s="42">
        <f t="shared" si="3"/>
        <v>63</v>
      </c>
      <c r="J26" s="42">
        <f t="shared" si="3"/>
        <v>0</v>
      </c>
      <c r="K26" s="42">
        <f t="shared" si="3"/>
        <v>33.2</v>
      </c>
      <c r="L26" s="42">
        <f t="shared" si="3"/>
        <v>2312.0000000000005</v>
      </c>
      <c r="M26" s="42">
        <f t="shared" si="3"/>
        <v>326.20000000000005</v>
      </c>
      <c r="N26" s="42">
        <f t="shared" si="3"/>
        <v>29</v>
      </c>
      <c r="O26" s="42">
        <f t="shared" si="3"/>
        <v>0</v>
      </c>
      <c r="P26" s="42">
        <v>54</v>
      </c>
      <c r="Q26" s="42">
        <f t="shared" si="3"/>
        <v>32.4</v>
      </c>
      <c r="R26" s="42">
        <f t="shared" si="3"/>
        <v>0</v>
      </c>
      <c r="S26" s="42">
        <f t="shared" si="3"/>
        <v>0</v>
      </c>
      <c r="T26" s="42">
        <f t="shared" si="3"/>
        <v>0</v>
      </c>
      <c r="U26" s="42">
        <f t="shared" si="3"/>
        <v>0</v>
      </c>
      <c r="V26" s="42">
        <f t="shared" si="3"/>
        <v>0</v>
      </c>
      <c r="W26" s="42">
        <f t="shared" si="3"/>
        <v>0</v>
      </c>
      <c r="X26" s="42">
        <f t="shared" si="3"/>
        <v>0</v>
      </c>
      <c r="Y26" s="42">
        <f t="shared" si="3"/>
        <v>0</v>
      </c>
      <c r="Z26" s="42">
        <f t="shared" si="3"/>
        <v>0</v>
      </c>
      <c r="AA26" s="42">
        <f t="shared" si="3"/>
        <v>0</v>
      </c>
      <c r="AB26" s="42">
        <f t="shared" si="3"/>
        <v>0</v>
      </c>
      <c r="AC26" s="42">
        <f>AC24*AC25</f>
        <v>0</v>
      </c>
      <c r="AD26" s="42">
        <f t="shared" si="3"/>
        <v>0</v>
      </c>
      <c r="AE26" s="42">
        <f t="shared" si="3"/>
        <v>0</v>
      </c>
      <c r="AF26" s="42">
        <f>AF24*AF25</f>
        <v>0</v>
      </c>
      <c r="AG26" s="42">
        <f t="shared" si="3"/>
        <v>0</v>
      </c>
      <c r="AH26" s="42">
        <f t="shared" si="3"/>
        <v>0</v>
      </c>
      <c r="AI26" s="43">
        <f>SUM(E26:AH26)</f>
        <v>4126.45</v>
      </c>
      <c r="AJ26" s="34">
        <f>AI26/B24</f>
        <v>41.2645</v>
      </c>
    </row>
    <row r="27" spans="1:36" ht="15.75">
      <c r="A27" s="99" t="s">
        <v>15</v>
      </c>
      <c r="B27" s="100"/>
      <c r="C27" s="100"/>
      <c r="D27" s="50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2"/>
      <c r="AJ27" s="34"/>
    </row>
    <row r="28" spans="1:36" ht="18.75">
      <c r="A28" s="112" t="s">
        <v>114</v>
      </c>
      <c r="B28" s="113"/>
      <c r="C28" s="113"/>
      <c r="D28" s="80">
        <v>50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>
        <v>55</v>
      </c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26"/>
      <c r="AG28" s="26"/>
      <c r="AH28" s="26"/>
      <c r="AI28" s="27"/>
      <c r="AJ28" s="34"/>
    </row>
    <row r="29" spans="1:36" ht="18.75">
      <c r="A29" s="114" t="s">
        <v>115</v>
      </c>
      <c r="B29" s="115"/>
      <c r="C29" s="116"/>
      <c r="D29" s="80">
        <v>250</v>
      </c>
      <c r="E29" s="82"/>
      <c r="F29" s="82"/>
      <c r="G29" s="82"/>
      <c r="H29" s="82">
        <v>2.5</v>
      </c>
      <c r="I29" s="82"/>
      <c r="J29" s="82"/>
      <c r="K29" s="82">
        <v>4.2</v>
      </c>
      <c r="L29" s="82"/>
      <c r="M29" s="82"/>
      <c r="N29" s="82"/>
      <c r="O29" s="82"/>
      <c r="P29" s="82"/>
      <c r="Q29" s="82"/>
      <c r="R29" s="82"/>
      <c r="S29" s="82">
        <v>115.5</v>
      </c>
      <c r="T29" s="82">
        <v>6</v>
      </c>
      <c r="U29" s="82">
        <v>12.5</v>
      </c>
      <c r="V29" s="82"/>
      <c r="W29" s="82">
        <v>5</v>
      </c>
      <c r="X29" s="82">
        <v>17</v>
      </c>
      <c r="Y29" s="82"/>
      <c r="Z29" s="82"/>
      <c r="AA29" s="82"/>
      <c r="AB29" s="82"/>
      <c r="AC29" s="82"/>
      <c r="AD29" s="82"/>
      <c r="AE29" s="82"/>
      <c r="AF29" s="26"/>
      <c r="AG29" s="26"/>
      <c r="AH29" s="26"/>
      <c r="AI29" s="27"/>
      <c r="AJ29" s="34"/>
    </row>
    <row r="30" spans="1:36" ht="18.75">
      <c r="A30" s="114" t="s">
        <v>116</v>
      </c>
      <c r="B30" s="115"/>
      <c r="C30" s="116"/>
      <c r="D30" s="80" t="s">
        <v>117</v>
      </c>
      <c r="E30" s="82"/>
      <c r="F30" s="82"/>
      <c r="G30" s="82"/>
      <c r="H30" s="82">
        <v>4</v>
      </c>
      <c r="I30" s="82"/>
      <c r="J30" s="82"/>
      <c r="K30" s="82">
        <v>6.04</v>
      </c>
      <c r="L30" s="82"/>
      <c r="M30" s="82"/>
      <c r="N30" s="82"/>
      <c r="O30" s="82"/>
      <c r="P30" s="82"/>
      <c r="Q30" s="82">
        <v>1.8</v>
      </c>
      <c r="R30" s="82"/>
      <c r="S30" s="82">
        <v>151.8</v>
      </c>
      <c r="T30" s="82">
        <v>14.4</v>
      </c>
      <c r="U30" s="82">
        <v>26.4</v>
      </c>
      <c r="V30" s="82"/>
      <c r="W30" s="82"/>
      <c r="X30" s="82"/>
      <c r="Y30" s="82">
        <v>145</v>
      </c>
      <c r="Z30" s="82">
        <v>7.2</v>
      </c>
      <c r="AA30" s="82"/>
      <c r="AB30" s="82"/>
      <c r="AC30" s="82"/>
      <c r="AD30" s="82"/>
      <c r="AE30" s="82"/>
      <c r="AF30" s="26"/>
      <c r="AG30" s="26"/>
      <c r="AH30" s="26"/>
      <c r="AI30" s="27"/>
      <c r="AJ30" s="34"/>
    </row>
    <row r="31" spans="1:36" ht="18.75">
      <c r="A31" s="114" t="s">
        <v>71</v>
      </c>
      <c r="B31" s="115"/>
      <c r="C31" s="116"/>
      <c r="D31" s="80">
        <v>200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>
        <v>200</v>
      </c>
      <c r="AB31" s="82"/>
      <c r="AC31" s="82"/>
      <c r="AD31" s="82"/>
      <c r="AE31" s="82"/>
      <c r="AF31" s="26"/>
      <c r="AG31" s="26"/>
      <c r="AH31" s="26"/>
      <c r="AI31" s="27"/>
      <c r="AJ31" s="34"/>
    </row>
    <row r="32" spans="1:36" ht="18.75">
      <c r="A32" s="114" t="s">
        <v>88</v>
      </c>
      <c r="B32" s="115"/>
      <c r="C32" s="116"/>
      <c r="D32" s="80">
        <v>200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>
        <v>200</v>
      </c>
      <c r="AF32" s="26"/>
      <c r="AG32" s="26"/>
      <c r="AH32" s="26"/>
      <c r="AI32" s="27"/>
      <c r="AJ32" s="34"/>
    </row>
    <row r="33" spans="1:36" ht="18.75">
      <c r="A33" s="112" t="s">
        <v>66</v>
      </c>
      <c r="B33" s="113"/>
      <c r="C33" s="113"/>
      <c r="D33" s="80">
        <v>40</v>
      </c>
      <c r="E33" s="82"/>
      <c r="F33" s="82"/>
      <c r="G33" s="82">
        <v>40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26"/>
      <c r="AG33" s="26"/>
      <c r="AH33" s="26"/>
      <c r="AI33" s="27"/>
      <c r="AJ33" s="34"/>
    </row>
    <row r="34" spans="1:36" ht="16.5" thickBot="1">
      <c r="A34" s="35" t="s">
        <v>9</v>
      </c>
      <c r="B34" s="36">
        <v>1</v>
      </c>
      <c r="C34" s="25" t="s">
        <v>10</v>
      </c>
      <c r="D34" s="25"/>
      <c r="E34" s="26">
        <f aca="true" t="shared" si="4" ref="E34:AH34">SUM(E28:E33)/1000</f>
        <v>0</v>
      </c>
      <c r="F34" s="26">
        <f t="shared" si="4"/>
        <v>0</v>
      </c>
      <c r="G34" s="26">
        <f t="shared" si="4"/>
        <v>0.04</v>
      </c>
      <c r="H34" s="26">
        <f t="shared" si="4"/>
        <v>0.0065</v>
      </c>
      <c r="I34" s="26">
        <f t="shared" si="4"/>
        <v>0</v>
      </c>
      <c r="J34" s="26">
        <f t="shared" si="4"/>
        <v>0</v>
      </c>
      <c r="K34" s="26">
        <f t="shared" si="4"/>
        <v>0.01024</v>
      </c>
      <c r="L34" s="26">
        <f t="shared" si="4"/>
        <v>0</v>
      </c>
      <c r="M34" s="26">
        <f t="shared" si="4"/>
        <v>0</v>
      </c>
      <c r="N34" s="26">
        <f t="shared" si="4"/>
        <v>0</v>
      </c>
      <c r="O34" s="26">
        <f t="shared" si="4"/>
        <v>0</v>
      </c>
      <c r="P34" s="26">
        <f t="shared" si="4"/>
        <v>0</v>
      </c>
      <c r="Q34" s="26">
        <f t="shared" si="4"/>
        <v>0.0018</v>
      </c>
      <c r="R34" s="26">
        <f t="shared" si="4"/>
        <v>0.055</v>
      </c>
      <c r="S34" s="26">
        <f t="shared" si="4"/>
        <v>0.26730000000000004</v>
      </c>
      <c r="T34" s="26">
        <f t="shared" si="4"/>
        <v>0.020399999999999998</v>
      </c>
      <c r="U34" s="26">
        <f t="shared" si="4"/>
        <v>0.0389</v>
      </c>
      <c r="V34" s="26">
        <f t="shared" si="4"/>
        <v>0</v>
      </c>
      <c r="W34" s="26">
        <f t="shared" si="4"/>
        <v>0.005</v>
      </c>
      <c r="X34" s="26">
        <f t="shared" si="4"/>
        <v>0.017</v>
      </c>
      <c r="Y34" s="26">
        <f t="shared" si="4"/>
        <v>0.145</v>
      </c>
      <c r="Z34" s="26">
        <f t="shared" si="4"/>
        <v>0.0072</v>
      </c>
      <c r="AA34" s="26">
        <f t="shared" si="4"/>
        <v>0.2</v>
      </c>
      <c r="AB34" s="26">
        <f t="shared" si="4"/>
        <v>0</v>
      </c>
      <c r="AC34" s="26">
        <f t="shared" si="4"/>
        <v>0</v>
      </c>
      <c r="AD34" s="26">
        <f t="shared" si="4"/>
        <v>0</v>
      </c>
      <c r="AE34" s="26">
        <f t="shared" si="4"/>
        <v>0.2</v>
      </c>
      <c r="AF34" s="26">
        <f t="shared" si="4"/>
        <v>0</v>
      </c>
      <c r="AG34" s="26">
        <f t="shared" si="4"/>
        <v>0</v>
      </c>
      <c r="AH34" s="26">
        <f t="shared" si="4"/>
        <v>0</v>
      </c>
      <c r="AI34" s="27"/>
      <c r="AJ34" s="34"/>
    </row>
    <row r="35" spans="1:36" ht="16.5" thickBot="1">
      <c r="A35" s="37" t="s">
        <v>11</v>
      </c>
      <c r="B35" s="38">
        <v>100</v>
      </c>
      <c r="C35" s="28" t="s">
        <v>10</v>
      </c>
      <c r="D35" s="28"/>
      <c r="E35" s="26">
        <f>E34*B35</f>
        <v>0</v>
      </c>
      <c r="F35" s="26">
        <f>F34*B35</f>
        <v>0</v>
      </c>
      <c r="G35" s="26">
        <f>G34*B35</f>
        <v>4</v>
      </c>
      <c r="H35" s="26">
        <f>H34*B35</f>
        <v>0.65</v>
      </c>
      <c r="I35" s="26">
        <f>I34*B35</f>
        <v>0</v>
      </c>
      <c r="J35" s="26">
        <f>J34*B35</f>
        <v>0</v>
      </c>
      <c r="K35" s="26">
        <f>K34*B35</f>
        <v>1.024</v>
      </c>
      <c r="L35" s="26">
        <f>L34*B35</f>
        <v>0</v>
      </c>
      <c r="M35" s="26">
        <f>M34*B35</f>
        <v>0</v>
      </c>
      <c r="N35" s="26">
        <f>N34*B35</f>
        <v>0</v>
      </c>
      <c r="O35" s="26">
        <f>O34*B35</f>
        <v>0</v>
      </c>
      <c r="P35" s="26">
        <f>P34*B35</f>
        <v>0</v>
      </c>
      <c r="Q35" s="26">
        <f>Q34*B35</f>
        <v>0.18</v>
      </c>
      <c r="R35" s="26">
        <f>R34*B35</f>
        <v>5.5</v>
      </c>
      <c r="S35" s="26">
        <f>S34*B35</f>
        <v>26.730000000000004</v>
      </c>
      <c r="T35" s="26">
        <f>T34*B35</f>
        <v>2.0399999999999996</v>
      </c>
      <c r="U35" s="26">
        <f>U34*B35</f>
        <v>3.8899999999999997</v>
      </c>
      <c r="V35" s="26">
        <f>V34*B35</f>
        <v>0</v>
      </c>
      <c r="W35" s="26">
        <f>W34*B35</f>
        <v>0.5</v>
      </c>
      <c r="X35" s="26">
        <f>X34*B35</f>
        <v>1.7000000000000002</v>
      </c>
      <c r="Y35" s="26">
        <f>Y34*B35</f>
        <v>14.499999999999998</v>
      </c>
      <c r="Z35" s="26">
        <f>Z34*B35</f>
        <v>0.72</v>
      </c>
      <c r="AA35" s="26">
        <f>AA34*B35</f>
        <v>20</v>
      </c>
      <c r="AB35" s="26">
        <f>AB34*B35</f>
        <v>0</v>
      </c>
      <c r="AC35" s="26">
        <f>AC34*B35</f>
        <v>0</v>
      </c>
      <c r="AD35" s="26">
        <f>AD34*B35</f>
        <v>0</v>
      </c>
      <c r="AE35" s="26">
        <f>AE34*B35</f>
        <v>20</v>
      </c>
      <c r="AF35" s="26">
        <f>AF34*B35</f>
        <v>0</v>
      </c>
      <c r="AG35" s="26">
        <f>AG34*B35</f>
        <v>0</v>
      </c>
      <c r="AH35" s="26">
        <f>AH34*B35</f>
        <v>0</v>
      </c>
      <c r="AI35" s="27"/>
      <c r="AJ35" s="34"/>
    </row>
    <row r="36" spans="1:36" ht="16.5" thickBot="1">
      <c r="A36" s="126" t="s">
        <v>12</v>
      </c>
      <c r="B36" s="127"/>
      <c r="C36" s="128"/>
      <c r="D36" s="25"/>
      <c r="E36" s="26"/>
      <c r="F36" s="26"/>
      <c r="G36" s="26">
        <v>25.85</v>
      </c>
      <c r="H36" s="26">
        <v>11</v>
      </c>
      <c r="I36" s="26"/>
      <c r="J36" s="26"/>
      <c r="K36" s="26">
        <v>83</v>
      </c>
      <c r="L36" s="26"/>
      <c r="M36" s="26"/>
      <c r="N36" s="26"/>
      <c r="O36" s="26"/>
      <c r="P36" s="26"/>
      <c r="Q36" s="29">
        <v>27</v>
      </c>
      <c r="R36" s="29">
        <v>75</v>
      </c>
      <c r="S36" s="29">
        <v>10</v>
      </c>
      <c r="T36" s="29">
        <v>15</v>
      </c>
      <c r="U36" s="29">
        <v>15</v>
      </c>
      <c r="V36" s="29">
        <v>11.5</v>
      </c>
      <c r="W36" s="29">
        <v>20</v>
      </c>
      <c r="X36" s="29">
        <v>75</v>
      </c>
      <c r="Y36" s="29">
        <v>123</v>
      </c>
      <c r="Z36" s="29">
        <v>124</v>
      </c>
      <c r="AA36" s="29">
        <v>45</v>
      </c>
      <c r="AB36" s="29"/>
      <c r="AC36" s="29"/>
      <c r="AD36" s="29"/>
      <c r="AE36" s="29">
        <v>88</v>
      </c>
      <c r="AF36" s="29"/>
      <c r="AG36" s="29"/>
      <c r="AH36" s="29"/>
      <c r="AI36" s="40"/>
      <c r="AJ36" s="34"/>
    </row>
    <row r="37" spans="1:36" ht="16.5" thickBot="1">
      <c r="A37" s="129" t="s">
        <v>13</v>
      </c>
      <c r="B37" s="130"/>
      <c r="C37" s="130"/>
      <c r="D37" s="41"/>
      <c r="E37" s="53">
        <f aca="true" t="shared" si="5" ref="E37:AH37">E35*E36</f>
        <v>0</v>
      </c>
      <c r="F37" s="53">
        <f t="shared" si="5"/>
        <v>0</v>
      </c>
      <c r="G37" s="53">
        <f t="shared" si="5"/>
        <v>103.4</v>
      </c>
      <c r="H37" s="53">
        <f t="shared" si="5"/>
        <v>7.15</v>
      </c>
      <c r="I37" s="53">
        <f t="shared" si="5"/>
        <v>0</v>
      </c>
      <c r="J37" s="53">
        <f t="shared" si="5"/>
        <v>0</v>
      </c>
      <c r="K37" s="53">
        <f t="shared" si="5"/>
        <v>84.992</v>
      </c>
      <c r="L37" s="53">
        <f t="shared" si="5"/>
        <v>0</v>
      </c>
      <c r="M37" s="53">
        <f t="shared" si="5"/>
        <v>0</v>
      </c>
      <c r="N37" s="53">
        <f t="shared" si="5"/>
        <v>0</v>
      </c>
      <c r="O37" s="53">
        <f t="shared" si="5"/>
        <v>0</v>
      </c>
      <c r="P37" s="53">
        <f t="shared" si="5"/>
        <v>0</v>
      </c>
      <c r="Q37" s="53">
        <f t="shared" si="5"/>
        <v>4.859999999999999</v>
      </c>
      <c r="R37" s="53">
        <f t="shared" si="5"/>
        <v>412.5</v>
      </c>
      <c r="S37" s="53">
        <f t="shared" si="5"/>
        <v>267.30000000000007</v>
      </c>
      <c r="T37" s="53">
        <f t="shared" si="5"/>
        <v>30.599999999999994</v>
      </c>
      <c r="U37" s="53">
        <f t="shared" si="5"/>
        <v>58.349999999999994</v>
      </c>
      <c r="V37" s="53">
        <f t="shared" si="5"/>
        <v>0</v>
      </c>
      <c r="W37" s="53">
        <f t="shared" si="5"/>
        <v>10</v>
      </c>
      <c r="X37" s="53">
        <f t="shared" si="5"/>
        <v>127.50000000000001</v>
      </c>
      <c r="Y37" s="53">
        <f t="shared" si="5"/>
        <v>1783.4999999999998</v>
      </c>
      <c r="Z37" s="53">
        <f t="shared" si="5"/>
        <v>89.28</v>
      </c>
      <c r="AA37" s="53">
        <f t="shared" si="5"/>
        <v>900</v>
      </c>
      <c r="AB37" s="53">
        <f t="shared" si="5"/>
        <v>0</v>
      </c>
      <c r="AC37" s="53">
        <f t="shared" si="5"/>
        <v>0</v>
      </c>
      <c r="AD37" s="53">
        <f t="shared" si="5"/>
        <v>0</v>
      </c>
      <c r="AE37" s="53">
        <f t="shared" si="5"/>
        <v>1760</v>
      </c>
      <c r="AF37" s="53">
        <f t="shared" si="5"/>
        <v>0</v>
      </c>
      <c r="AG37" s="54">
        <f t="shared" si="5"/>
        <v>0</v>
      </c>
      <c r="AH37" s="53">
        <f t="shared" si="5"/>
        <v>0</v>
      </c>
      <c r="AI37" s="43">
        <f>SUM(E37:AH37)</f>
        <v>5639.432000000001</v>
      </c>
      <c r="AJ37" s="34">
        <f>AI37/B35</f>
        <v>56.39432000000001</v>
      </c>
    </row>
    <row r="38" spans="1:36" ht="15.75">
      <c r="A38" s="131" t="s">
        <v>16</v>
      </c>
      <c r="B38" s="127"/>
      <c r="C38" s="127"/>
      <c r="D38" s="39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6"/>
      <c r="AJ38" s="34"/>
    </row>
    <row r="39" spans="1:36" ht="18.75">
      <c r="A39" s="112" t="s">
        <v>114</v>
      </c>
      <c r="B39" s="113"/>
      <c r="C39" s="113"/>
      <c r="D39" s="80">
        <v>50</v>
      </c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>
        <v>55</v>
      </c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26"/>
      <c r="AG39" s="26"/>
      <c r="AH39" s="26"/>
      <c r="AI39" s="27"/>
      <c r="AJ39" s="34"/>
    </row>
    <row r="40" spans="1:36" ht="18.75">
      <c r="A40" s="114" t="s">
        <v>115</v>
      </c>
      <c r="B40" s="115"/>
      <c r="C40" s="116"/>
      <c r="D40" s="80">
        <v>250</v>
      </c>
      <c r="E40" s="82"/>
      <c r="F40" s="82"/>
      <c r="G40" s="82"/>
      <c r="H40" s="82">
        <v>2.5</v>
      </c>
      <c r="I40" s="82"/>
      <c r="J40" s="82"/>
      <c r="K40" s="82">
        <v>4.2</v>
      </c>
      <c r="L40" s="82"/>
      <c r="M40" s="82"/>
      <c r="N40" s="82"/>
      <c r="O40" s="82"/>
      <c r="P40" s="82"/>
      <c r="Q40" s="82"/>
      <c r="R40" s="82"/>
      <c r="S40" s="82">
        <v>115.5</v>
      </c>
      <c r="T40" s="82">
        <v>6</v>
      </c>
      <c r="U40" s="82">
        <v>12.5</v>
      </c>
      <c r="V40" s="82"/>
      <c r="W40" s="82">
        <v>5</v>
      </c>
      <c r="X40" s="82">
        <v>17</v>
      </c>
      <c r="Y40" s="82"/>
      <c r="Z40" s="82"/>
      <c r="AA40" s="82"/>
      <c r="AB40" s="82"/>
      <c r="AC40" s="82"/>
      <c r="AD40" s="82"/>
      <c r="AE40" s="82"/>
      <c r="AF40" s="26"/>
      <c r="AG40" s="26"/>
      <c r="AH40" s="26"/>
      <c r="AI40" s="27"/>
      <c r="AJ40" s="34"/>
    </row>
    <row r="41" spans="1:36" ht="18.75">
      <c r="A41" s="114" t="s">
        <v>116</v>
      </c>
      <c r="B41" s="115"/>
      <c r="C41" s="116"/>
      <c r="D41" s="80" t="s">
        <v>117</v>
      </c>
      <c r="E41" s="82"/>
      <c r="F41" s="82"/>
      <c r="G41" s="82"/>
      <c r="H41" s="82">
        <v>4</v>
      </c>
      <c r="I41" s="82"/>
      <c r="J41" s="82"/>
      <c r="K41" s="82">
        <v>6.04</v>
      </c>
      <c r="L41" s="82"/>
      <c r="M41" s="82"/>
      <c r="N41" s="82"/>
      <c r="O41" s="82"/>
      <c r="P41" s="82"/>
      <c r="Q41" s="82">
        <v>1.8</v>
      </c>
      <c r="R41" s="82"/>
      <c r="S41" s="82">
        <v>151.8</v>
      </c>
      <c r="T41" s="82">
        <v>14.4</v>
      </c>
      <c r="U41" s="82">
        <v>26.4</v>
      </c>
      <c r="V41" s="82"/>
      <c r="W41" s="82"/>
      <c r="X41" s="82"/>
      <c r="Y41" s="82">
        <v>145</v>
      </c>
      <c r="Z41" s="82">
        <v>7.2</v>
      </c>
      <c r="AA41" s="82"/>
      <c r="AB41" s="82"/>
      <c r="AC41" s="82"/>
      <c r="AD41" s="82"/>
      <c r="AE41" s="82"/>
      <c r="AF41" s="26"/>
      <c r="AG41" s="26"/>
      <c r="AH41" s="26"/>
      <c r="AI41" s="27"/>
      <c r="AJ41" s="34"/>
    </row>
    <row r="42" spans="1:36" ht="18.75">
      <c r="A42" s="114" t="s">
        <v>71</v>
      </c>
      <c r="B42" s="115"/>
      <c r="C42" s="116"/>
      <c r="D42" s="80">
        <v>200</v>
      </c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>
        <v>200</v>
      </c>
      <c r="AB42" s="82"/>
      <c r="AC42" s="82"/>
      <c r="AD42" s="82"/>
      <c r="AE42" s="82"/>
      <c r="AF42" s="26"/>
      <c r="AG42" s="26"/>
      <c r="AH42" s="26"/>
      <c r="AI42" s="27"/>
      <c r="AJ42" s="34"/>
    </row>
    <row r="43" spans="1:36" ht="18.75">
      <c r="A43" s="114" t="s">
        <v>88</v>
      </c>
      <c r="B43" s="115"/>
      <c r="C43" s="116"/>
      <c r="D43" s="80">
        <v>200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>
        <v>200</v>
      </c>
      <c r="AF43" s="26"/>
      <c r="AG43" s="26"/>
      <c r="AH43" s="26"/>
      <c r="AI43" s="27"/>
      <c r="AJ43" s="34"/>
    </row>
    <row r="44" spans="1:36" ht="18.75">
      <c r="A44" s="112" t="s">
        <v>66</v>
      </c>
      <c r="B44" s="113"/>
      <c r="C44" s="113"/>
      <c r="D44" s="80">
        <v>60</v>
      </c>
      <c r="E44" s="82"/>
      <c r="F44" s="82"/>
      <c r="G44" s="82">
        <v>60</v>
      </c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26"/>
      <c r="AG44" s="26"/>
      <c r="AH44" s="26"/>
      <c r="AI44" s="27"/>
      <c r="AJ44" s="34"/>
    </row>
    <row r="45" spans="1:36" ht="16.5" thickBot="1">
      <c r="A45" s="35" t="s">
        <v>9</v>
      </c>
      <c r="B45" s="36">
        <v>1</v>
      </c>
      <c r="C45" s="25" t="s">
        <v>10</v>
      </c>
      <c r="D45" s="25"/>
      <c r="E45" s="26">
        <f aca="true" t="shared" si="6" ref="E45:AH45">SUM(E39:E44)/1000</f>
        <v>0</v>
      </c>
      <c r="F45" s="26">
        <f t="shared" si="6"/>
        <v>0</v>
      </c>
      <c r="G45" s="26">
        <f t="shared" si="6"/>
        <v>0.06</v>
      </c>
      <c r="H45" s="26">
        <f t="shared" si="6"/>
        <v>0.0065</v>
      </c>
      <c r="I45" s="26">
        <f t="shared" si="6"/>
        <v>0</v>
      </c>
      <c r="J45" s="26">
        <f t="shared" si="6"/>
        <v>0</v>
      </c>
      <c r="K45" s="26">
        <f t="shared" si="6"/>
        <v>0.01024</v>
      </c>
      <c r="L45" s="26">
        <f t="shared" si="6"/>
        <v>0</v>
      </c>
      <c r="M45" s="26">
        <f t="shared" si="6"/>
        <v>0</v>
      </c>
      <c r="N45" s="26">
        <f t="shared" si="6"/>
        <v>0</v>
      </c>
      <c r="O45" s="26">
        <f t="shared" si="6"/>
        <v>0</v>
      </c>
      <c r="P45" s="26">
        <f t="shared" si="6"/>
        <v>0</v>
      </c>
      <c r="Q45" s="26">
        <f t="shared" si="6"/>
        <v>0.0018</v>
      </c>
      <c r="R45" s="26">
        <f t="shared" si="6"/>
        <v>0.055</v>
      </c>
      <c r="S45" s="26">
        <f t="shared" si="6"/>
        <v>0.26730000000000004</v>
      </c>
      <c r="T45" s="26">
        <f t="shared" si="6"/>
        <v>0.020399999999999998</v>
      </c>
      <c r="U45" s="26">
        <f t="shared" si="6"/>
        <v>0.0389</v>
      </c>
      <c r="V45" s="26">
        <f t="shared" si="6"/>
        <v>0</v>
      </c>
      <c r="W45" s="26">
        <f t="shared" si="6"/>
        <v>0.005</v>
      </c>
      <c r="X45" s="26">
        <f t="shared" si="6"/>
        <v>0.017</v>
      </c>
      <c r="Y45" s="26">
        <f t="shared" si="6"/>
        <v>0.145</v>
      </c>
      <c r="Z45" s="26">
        <f t="shared" si="6"/>
        <v>0.0072</v>
      </c>
      <c r="AA45" s="26">
        <f t="shared" si="6"/>
        <v>0.2</v>
      </c>
      <c r="AB45" s="26">
        <f t="shared" si="6"/>
        <v>0</v>
      </c>
      <c r="AC45" s="26">
        <f t="shared" si="6"/>
        <v>0</v>
      </c>
      <c r="AD45" s="26">
        <f t="shared" si="6"/>
        <v>0</v>
      </c>
      <c r="AE45" s="26">
        <f t="shared" si="6"/>
        <v>0.2</v>
      </c>
      <c r="AF45" s="26">
        <f t="shared" si="6"/>
        <v>0</v>
      </c>
      <c r="AG45" s="26">
        <f t="shared" si="6"/>
        <v>0</v>
      </c>
      <c r="AH45" s="26">
        <f t="shared" si="6"/>
        <v>0</v>
      </c>
      <c r="AI45" s="27"/>
      <c r="AJ45" s="34"/>
    </row>
    <row r="46" spans="1:36" ht="16.5" thickBot="1">
      <c r="A46" s="37" t="s">
        <v>11</v>
      </c>
      <c r="B46" s="38">
        <v>100</v>
      </c>
      <c r="C46" s="28" t="s">
        <v>10</v>
      </c>
      <c r="D46" s="28"/>
      <c r="E46" s="26">
        <f>E45*B46</f>
        <v>0</v>
      </c>
      <c r="F46" s="26">
        <f>F45*B46</f>
        <v>0</v>
      </c>
      <c r="G46" s="26">
        <f>G45*B46</f>
        <v>6</v>
      </c>
      <c r="H46" s="26">
        <f>H45*B46</f>
        <v>0.65</v>
      </c>
      <c r="I46" s="26">
        <f>I45*B46</f>
        <v>0</v>
      </c>
      <c r="J46" s="26">
        <f>J45*B46</f>
        <v>0</v>
      </c>
      <c r="K46" s="26">
        <f>K45*B46</f>
        <v>1.024</v>
      </c>
      <c r="L46" s="26">
        <f>L45*B46</f>
        <v>0</v>
      </c>
      <c r="M46" s="26">
        <f>M45*B46</f>
        <v>0</v>
      </c>
      <c r="N46" s="26">
        <f>N45*B46</f>
        <v>0</v>
      </c>
      <c r="O46" s="26">
        <f>O45*B46</f>
        <v>0</v>
      </c>
      <c r="P46" s="26">
        <f>P45*B46</f>
        <v>0</v>
      </c>
      <c r="Q46" s="26">
        <f>Q45*B46</f>
        <v>0.18</v>
      </c>
      <c r="R46" s="26">
        <f>R45*B46</f>
        <v>5.5</v>
      </c>
      <c r="S46" s="26">
        <f>S45*B46</f>
        <v>26.730000000000004</v>
      </c>
      <c r="T46" s="26">
        <f>T45*B46</f>
        <v>2.0399999999999996</v>
      </c>
      <c r="U46" s="26">
        <f>U45*B46</f>
        <v>3.8899999999999997</v>
      </c>
      <c r="V46" s="26">
        <f>V45*B46</f>
        <v>0</v>
      </c>
      <c r="W46" s="26">
        <f>W45*B46</f>
        <v>0.5</v>
      </c>
      <c r="X46" s="26">
        <f>X45*B46</f>
        <v>1.7000000000000002</v>
      </c>
      <c r="Y46" s="26">
        <f>Y45*B46</f>
        <v>14.499999999999998</v>
      </c>
      <c r="Z46" s="26">
        <f>Z45*B46</f>
        <v>0.72</v>
      </c>
      <c r="AA46" s="26">
        <f>AA45*B46</f>
        <v>20</v>
      </c>
      <c r="AB46" s="26">
        <f>AB45*B46</f>
        <v>0</v>
      </c>
      <c r="AC46" s="26">
        <f>AC45*B46</f>
        <v>0</v>
      </c>
      <c r="AD46" s="26">
        <f>AD45*B46</f>
        <v>0</v>
      </c>
      <c r="AE46" s="26">
        <f>AE45*B46</f>
        <v>20</v>
      </c>
      <c r="AF46" s="26">
        <f>AF45*B46</f>
        <v>0</v>
      </c>
      <c r="AG46" s="26">
        <f>AG45*B46</f>
        <v>0</v>
      </c>
      <c r="AH46" s="26">
        <f>AH45*B46</f>
        <v>0</v>
      </c>
      <c r="AI46" s="27"/>
      <c r="AJ46" s="34"/>
    </row>
    <row r="47" spans="1:36" ht="16.5" thickBot="1">
      <c r="A47" s="102" t="s">
        <v>12</v>
      </c>
      <c r="B47" s="103"/>
      <c r="C47" s="104"/>
      <c r="D47" s="36"/>
      <c r="E47" s="29"/>
      <c r="F47" s="29"/>
      <c r="G47" s="29">
        <v>25.85</v>
      </c>
      <c r="H47" s="29">
        <v>11</v>
      </c>
      <c r="I47" s="29"/>
      <c r="J47" s="29"/>
      <c r="K47" s="29">
        <v>83</v>
      </c>
      <c r="L47" s="29"/>
      <c r="M47" s="29"/>
      <c r="N47" s="29"/>
      <c r="O47" s="29"/>
      <c r="P47" s="29"/>
      <c r="Q47" s="29">
        <v>27</v>
      </c>
      <c r="R47" s="29">
        <v>75</v>
      </c>
      <c r="S47" s="29">
        <v>10</v>
      </c>
      <c r="T47" s="29">
        <v>15</v>
      </c>
      <c r="U47" s="29">
        <v>15</v>
      </c>
      <c r="V47" s="29"/>
      <c r="W47" s="29">
        <v>20</v>
      </c>
      <c r="X47" s="29">
        <v>75</v>
      </c>
      <c r="Y47" s="29">
        <v>123</v>
      </c>
      <c r="Z47" s="29">
        <v>124</v>
      </c>
      <c r="AA47" s="29">
        <v>45</v>
      </c>
      <c r="AB47" s="29"/>
      <c r="AC47" s="29"/>
      <c r="AD47" s="29"/>
      <c r="AE47" s="29">
        <v>88</v>
      </c>
      <c r="AF47" s="29"/>
      <c r="AG47" s="29"/>
      <c r="AH47" s="29"/>
      <c r="AI47" s="40"/>
      <c r="AJ47" s="34"/>
    </row>
    <row r="48" spans="1:36" ht="16.5" thickBot="1">
      <c r="A48" s="105" t="s">
        <v>13</v>
      </c>
      <c r="B48" s="96"/>
      <c r="C48" s="96"/>
      <c r="D48" s="57"/>
      <c r="E48" s="58">
        <f aca="true" t="shared" si="7" ref="E48:AH48">E46*E47</f>
        <v>0</v>
      </c>
      <c r="F48" s="58">
        <f t="shared" si="7"/>
        <v>0</v>
      </c>
      <c r="G48" s="58">
        <f t="shared" si="7"/>
        <v>155.10000000000002</v>
      </c>
      <c r="H48" s="58">
        <f t="shared" si="7"/>
        <v>7.15</v>
      </c>
      <c r="I48" s="58">
        <f t="shared" si="7"/>
        <v>0</v>
      </c>
      <c r="J48" s="58">
        <f t="shared" si="7"/>
        <v>0</v>
      </c>
      <c r="K48" s="58">
        <f t="shared" si="7"/>
        <v>84.992</v>
      </c>
      <c r="L48" s="58">
        <f t="shared" si="7"/>
        <v>0</v>
      </c>
      <c r="M48" s="58">
        <f t="shared" si="7"/>
        <v>0</v>
      </c>
      <c r="N48" s="58">
        <f t="shared" si="7"/>
        <v>0</v>
      </c>
      <c r="O48" s="58">
        <f t="shared" si="7"/>
        <v>0</v>
      </c>
      <c r="P48" s="58">
        <f t="shared" si="7"/>
        <v>0</v>
      </c>
      <c r="Q48" s="58">
        <f t="shared" si="7"/>
        <v>4.859999999999999</v>
      </c>
      <c r="R48" s="58">
        <f t="shared" si="7"/>
        <v>412.5</v>
      </c>
      <c r="S48" s="58">
        <f t="shared" si="7"/>
        <v>267.30000000000007</v>
      </c>
      <c r="T48" s="58">
        <f t="shared" si="7"/>
        <v>30.599999999999994</v>
      </c>
      <c r="U48" s="58">
        <f t="shared" si="7"/>
        <v>58.349999999999994</v>
      </c>
      <c r="V48" s="58">
        <f t="shared" si="7"/>
        <v>0</v>
      </c>
      <c r="W48" s="58">
        <f t="shared" si="7"/>
        <v>10</v>
      </c>
      <c r="X48" s="58">
        <f t="shared" si="7"/>
        <v>127.50000000000001</v>
      </c>
      <c r="Y48" s="58">
        <f t="shared" si="7"/>
        <v>1783.4999999999998</v>
      </c>
      <c r="Z48" s="58">
        <f t="shared" si="7"/>
        <v>89.28</v>
      </c>
      <c r="AA48" s="58">
        <f t="shared" si="7"/>
        <v>900</v>
      </c>
      <c r="AB48" s="58">
        <f>AB46*AB47</f>
        <v>0</v>
      </c>
      <c r="AC48" s="58">
        <f>AC46*AC47</f>
        <v>0</v>
      </c>
      <c r="AD48" s="58">
        <f t="shared" si="7"/>
        <v>0</v>
      </c>
      <c r="AE48" s="58">
        <f t="shared" si="7"/>
        <v>1760</v>
      </c>
      <c r="AF48" s="58">
        <f>AF46*AF47</f>
        <v>0</v>
      </c>
      <c r="AG48" s="59">
        <f t="shared" si="7"/>
        <v>0</v>
      </c>
      <c r="AH48" s="60">
        <f t="shared" si="7"/>
        <v>0</v>
      </c>
      <c r="AI48" s="43">
        <f>SUM(E48:AH48)</f>
        <v>5691.132</v>
      </c>
      <c r="AJ48" s="34">
        <f>AI48/B46</f>
        <v>56.911319999999996</v>
      </c>
    </row>
    <row r="49" spans="1:36" ht="15.75">
      <c r="A49" s="97" t="s">
        <v>17</v>
      </c>
      <c r="B49" s="98"/>
      <c r="C49" s="98"/>
      <c r="D49" s="61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2"/>
      <c r="AJ49" s="34"/>
    </row>
    <row r="50" spans="1:36" ht="18.75">
      <c r="A50" s="114" t="s">
        <v>118</v>
      </c>
      <c r="B50" s="115"/>
      <c r="C50" s="115"/>
      <c r="D50" s="81">
        <v>200</v>
      </c>
      <c r="E50" s="82"/>
      <c r="F50" s="82"/>
      <c r="G50" s="82"/>
      <c r="H50" s="82"/>
      <c r="I50" s="82">
        <v>3</v>
      </c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>
        <v>38</v>
      </c>
      <c r="AC50" s="82">
        <v>4</v>
      </c>
      <c r="AD50" s="82"/>
      <c r="AE50" s="82"/>
      <c r="AF50" s="26"/>
      <c r="AG50" s="26"/>
      <c r="AH50" s="26"/>
      <c r="AI50" s="27"/>
      <c r="AJ50" s="34"/>
    </row>
    <row r="51" spans="1:36" ht="18.75">
      <c r="A51" s="114" t="s">
        <v>119</v>
      </c>
      <c r="B51" s="115"/>
      <c r="C51" s="115"/>
      <c r="D51" s="81">
        <v>1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>
        <v>1</v>
      </c>
      <c r="AE51" s="82"/>
      <c r="AF51" s="26"/>
      <c r="AG51" s="26"/>
      <c r="AH51" s="26"/>
      <c r="AI51" s="27"/>
      <c r="AJ51" s="34"/>
    </row>
    <row r="52" spans="1:36" ht="16.5" thickBot="1">
      <c r="A52" s="35" t="s">
        <v>9</v>
      </c>
      <c r="B52" s="36">
        <v>1</v>
      </c>
      <c r="C52" s="25" t="s">
        <v>10</v>
      </c>
      <c r="D52" s="25"/>
      <c r="E52" s="26">
        <f aca="true" t="shared" si="8" ref="E52:AC52">SUM(E50:E51)/1000</f>
        <v>0</v>
      </c>
      <c r="F52" s="26">
        <f t="shared" si="8"/>
        <v>0</v>
      </c>
      <c r="G52" s="26">
        <f t="shared" si="8"/>
        <v>0</v>
      </c>
      <c r="H52" s="26">
        <f t="shared" si="8"/>
        <v>0</v>
      </c>
      <c r="I52" s="26">
        <f t="shared" si="8"/>
        <v>0.003</v>
      </c>
      <c r="J52" s="26">
        <f t="shared" si="8"/>
        <v>0</v>
      </c>
      <c r="K52" s="26">
        <f t="shared" si="8"/>
        <v>0</v>
      </c>
      <c r="L52" s="26">
        <f t="shared" si="8"/>
        <v>0</v>
      </c>
      <c r="M52" s="26">
        <f t="shared" si="8"/>
        <v>0</v>
      </c>
      <c r="N52" s="26">
        <f t="shared" si="8"/>
        <v>0</v>
      </c>
      <c r="O52" s="26">
        <f t="shared" si="8"/>
        <v>0</v>
      </c>
      <c r="P52" s="26">
        <f t="shared" si="8"/>
        <v>0</v>
      </c>
      <c r="Q52" s="26">
        <f t="shared" si="8"/>
        <v>0</v>
      </c>
      <c r="R52" s="26">
        <f t="shared" si="8"/>
        <v>0</v>
      </c>
      <c r="S52" s="26">
        <f t="shared" si="8"/>
        <v>0</v>
      </c>
      <c r="T52" s="26">
        <f t="shared" si="8"/>
        <v>0</v>
      </c>
      <c r="U52" s="26">
        <f t="shared" si="8"/>
        <v>0</v>
      </c>
      <c r="V52" s="26">
        <f t="shared" si="8"/>
        <v>0</v>
      </c>
      <c r="W52" s="26">
        <f t="shared" si="8"/>
        <v>0</v>
      </c>
      <c r="X52" s="26">
        <f t="shared" si="8"/>
        <v>0</v>
      </c>
      <c r="Y52" s="26">
        <f t="shared" si="8"/>
        <v>0</v>
      </c>
      <c r="Z52" s="26">
        <f t="shared" si="8"/>
        <v>0</v>
      </c>
      <c r="AA52" s="26">
        <f t="shared" si="8"/>
        <v>0</v>
      </c>
      <c r="AB52" s="26">
        <f t="shared" si="8"/>
        <v>0.038</v>
      </c>
      <c r="AC52" s="26">
        <f t="shared" si="8"/>
        <v>0.004</v>
      </c>
      <c r="AD52" s="26">
        <f>SUM(AD50:AD51)</f>
        <v>1</v>
      </c>
      <c r="AE52" s="26">
        <f>SUM(AE50:AE51)/1000</f>
        <v>0</v>
      </c>
      <c r="AF52" s="26">
        <f>SUM(AF50:AF51)/1000</f>
        <v>0</v>
      </c>
      <c r="AG52" s="26">
        <f>SUM(AG50:AG51)/1000</f>
        <v>0</v>
      </c>
      <c r="AH52" s="26">
        <f>SUM(AH50:AH51)/1000</f>
        <v>0</v>
      </c>
      <c r="AI52" s="27"/>
      <c r="AJ52" s="34"/>
    </row>
    <row r="53" spans="1:36" ht="16.5" thickBot="1">
      <c r="A53" s="37" t="s">
        <v>11</v>
      </c>
      <c r="B53" s="38">
        <v>100</v>
      </c>
      <c r="C53" s="28" t="s">
        <v>10</v>
      </c>
      <c r="D53" s="28"/>
      <c r="E53" s="26">
        <f>E52*B53</f>
        <v>0</v>
      </c>
      <c r="F53" s="26">
        <f>F52*B53</f>
        <v>0</v>
      </c>
      <c r="G53" s="26">
        <f>G52*B53</f>
        <v>0</v>
      </c>
      <c r="H53" s="26">
        <f>H52*B53</f>
        <v>0</v>
      </c>
      <c r="I53" s="26">
        <f>I52*B53</f>
        <v>0.3</v>
      </c>
      <c r="J53" s="26">
        <f>J52*B53</f>
        <v>0</v>
      </c>
      <c r="K53" s="26">
        <f>K52*B53</f>
        <v>0</v>
      </c>
      <c r="L53" s="26">
        <f>L52*B53</f>
        <v>0</v>
      </c>
      <c r="M53" s="26">
        <f>M52*B53</f>
        <v>0</v>
      </c>
      <c r="N53" s="26">
        <f>N52*B53</f>
        <v>0</v>
      </c>
      <c r="O53" s="26">
        <f>O52*B53</f>
        <v>0</v>
      </c>
      <c r="P53" s="26">
        <f>P52*B53</f>
        <v>0</v>
      </c>
      <c r="Q53" s="26">
        <f>Q52*B53</f>
        <v>0</v>
      </c>
      <c r="R53" s="26">
        <f>R52*B53</f>
        <v>0</v>
      </c>
      <c r="S53" s="26">
        <f>S52*B53</f>
        <v>0</v>
      </c>
      <c r="T53" s="26">
        <f>T52*B53</f>
        <v>0</v>
      </c>
      <c r="U53" s="26">
        <f>U52*B53</f>
        <v>0</v>
      </c>
      <c r="V53" s="26">
        <f>V52*B53</f>
        <v>0</v>
      </c>
      <c r="W53" s="26">
        <f>W52*B53</f>
        <v>0</v>
      </c>
      <c r="X53" s="26">
        <f>X52*B53</f>
        <v>0</v>
      </c>
      <c r="Y53" s="26">
        <f>Y52*B53</f>
        <v>0</v>
      </c>
      <c r="Z53" s="26">
        <f>Z52*B53</f>
        <v>0</v>
      </c>
      <c r="AA53" s="26">
        <f>AA52*B53</f>
        <v>0</v>
      </c>
      <c r="AB53" s="26">
        <f>AB52*B53</f>
        <v>3.8</v>
      </c>
      <c r="AC53" s="26">
        <f>AC52*B53</f>
        <v>0.4</v>
      </c>
      <c r="AD53" s="26">
        <f>AD52*B53</f>
        <v>100</v>
      </c>
      <c r="AE53" s="26">
        <f>AE52*B53</f>
        <v>0</v>
      </c>
      <c r="AF53" s="26">
        <f>AF52*B53</f>
        <v>0</v>
      </c>
      <c r="AG53" s="26">
        <f>AG52*B53</f>
        <v>0</v>
      </c>
      <c r="AH53" s="26">
        <f>AH52*B53</f>
        <v>0</v>
      </c>
      <c r="AI53" s="27"/>
      <c r="AJ53" s="34"/>
    </row>
    <row r="54" spans="1:36" ht="16.5" thickBot="1">
      <c r="A54" s="102" t="s">
        <v>12</v>
      </c>
      <c r="B54" s="103"/>
      <c r="C54" s="104"/>
      <c r="D54" s="36"/>
      <c r="E54" s="29"/>
      <c r="F54" s="29"/>
      <c r="G54" s="29"/>
      <c r="H54" s="29"/>
      <c r="I54" s="29">
        <v>42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>
        <v>118.42</v>
      </c>
      <c r="AC54" s="29">
        <v>280</v>
      </c>
      <c r="AD54" s="29">
        <v>11.7</v>
      </c>
      <c r="AE54" s="29">
        <v>88</v>
      </c>
      <c r="AF54" s="29"/>
      <c r="AG54" s="29"/>
      <c r="AH54" s="29"/>
      <c r="AI54" s="62"/>
      <c r="AJ54" s="34"/>
    </row>
    <row r="55" spans="1:36" ht="16.5" thickBot="1">
      <c r="A55" s="101" t="s">
        <v>13</v>
      </c>
      <c r="B55" s="94"/>
      <c r="C55" s="94"/>
      <c r="D55" s="63"/>
      <c r="E55" s="64">
        <f aca="true" t="shared" si="9" ref="E55:AH55">E53*E54</f>
        <v>0</v>
      </c>
      <c r="F55" s="64">
        <f t="shared" si="9"/>
        <v>0</v>
      </c>
      <c r="G55" s="64">
        <f t="shared" si="9"/>
        <v>0</v>
      </c>
      <c r="H55" s="64">
        <f t="shared" si="9"/>
        <v>0</v>
      </c>
      <c r="I55" s="64">
        <f t="shared" si="9"/>
        <v>12.6</v>
      </c>
      <c r="J55" s="64">
        <f t="shared" si="9"/>
        <v>0</v>
      </c>
      <c r="K55" s="64">
        <f t="shared" si="9"/>
        <v>0</v>
      </c>
      <c r="L55" s="64">
        <f t="shared" si="9"/>
        <v>0</v>
      </c>
      <c r="M55" s="64">
        <f t="shared" si="9"/>
        <v>0</v>
      </c>
      <c r="N55" s="64">
        <f t="shared" si="9"/>
        <v>0</v>
      </c>
      <c r="O55" s="64">
        <f t="shared" si="9"/>
        <v>0</v>
      </c>
      <c r="P55" s="64">
        <f t="shared" si="9"/>
        <v>0</v>
      </c>
      <c r="Q55" s="64">
        <f t="shared" si="9"/>
        <v>0</v>
      </c>
      <c r="R55" s="64">
        <f t="shared" si="9"/>
        <v>0</v>
      </c>
      <c r="S55" s="64">
        <f t="shared" si="9"/>
        <v>0</v>
      </c>
      <c r="T55" s="64">
        <f t="shared" si="9"/>
        <v>0</v>
      </c>
      <c r="U55" s="64">
        <f t="shared" si="9"/>
        <v>0</v>
      </c>
      <c r="V55" s="64">
        <f t="shared" si="9"/>
        <v>0</v>
      </c>
      <c r="W55" s="64">
        <f t="shared" si="9"/>
        <v>0</v>
      </c>
      <c r="X55" s="64">
        <f t="shared" si="9"/>
        <v>0</v>
      </c>
      <c r="Y55" s="64">
        <f t="shared" si="9"/>
        <v>0</v>
      </c>
      <c r="Z55" s="64">
        <f t="shared" si="9"/>
        <v>0</v>
      </c>
      <c r="AA55" s="64">
        <f t="shared" si="9"/>
        <v>0</v>
      </c>
      <c r="AB55" s="64">
        <f t="shared" si="9"/>
        <v>449.996</v>
      </c>
      <c r="AC55" s="64">
        <f t="shared" si="9"/>
        <v>112</v>
      </c>
      <c r="AD55" s="64">
        <f t="shared" si="9"/>
        <v>1170</v>
      </c>
      <c r="AE55" s="64">
        <f t="shared" si="9"/>
        <v>0</v>
      </c>
      <c r="AF55" s="64">
        <f t="shared" si="9"/>
        <v>0</v>
      </c>
      <c r="AG55" s="65">
        <f t="shared" si="9"/>
        <v>0</v>
      </c>
      <c r="AH55" s="66">
        <f t="shared" si="9"/>
        <v>0</v>
      </c>
      <c r="AI55" s="43">
        <f>SUM(E55:AH55)</f>
        <v>1744.596</v>
      </c>
      <c r="AJ55" s="34">
        <f>AI55/B53</f>
        <v>17.44596</v>
      </c>
    </row>
    <row r="56" spans="1:36" ht="15.75">
      <c r="A56" s="99" t="s">
        <v>18</v>
      </c>
      <c r="B56" s="100"/>
      <c r="C56" s="100"/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2"/>
      <c r="AJ56" s="34"/>
    </row>
    <row r="57" spans="1:36" ht="18.75">
      <c r="A57" s="112" t="s">
        <v>114</v>
      </c>
      <c r="B57" s="113"/>
      <c r="C57" s="113"/>
      <c r="D57" s="80">
        <v>50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>
        <v>55</v>
      </c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26"/>
      <c r="AG57" s="26"/>
      <c r="AH57" s="26"/>
      <c r="AI57" s="27"/>
      <c r="AJ57" s="34"/>
    </row>
    <row r="58" spans="1:36" ht="18.75">
      <c r="A58" s="114" t="s">
        <v>115</v>
      </c>
      <c r="B58" s="115"/>
      <c r="C58" s="116"/>
      <c r="D58" s="80">
        <v>250</v>
      </c>
      <c r="E58" s="82"/>
      <c r="F58" s="82"/>
      <c r="G58" s="82"/>
      <c r="H58" s="82">
        <v>2.5</v>
      </c>
      <c r="I58" s="82"/>
      <c r="J58" s="82"/>
      <c r="K58" s="82">
        <v>4.2</v>
      </c>
      <c r="L58" s="82"/>
      <c r="M58" s="82"/>
      <c r="N58" s="82"/>
      <c r="O58" s="82"/>
      <c r="P58" s="82"/>
      <c r="Q58" s="82"/>
      <c r="R58" s="82"/>
      <c r="S58" s="82">
        <v>115.2</v>
      </c>
      <c r="T58" s="82">
        <v>6</v>
      </c>
      <c r="U58" s="82">
        <v>12.5</v>
      </c>
      <c r="V58" s="82"/>
      <c r="W58" s="82">
        <v>5</v>
      </c>
      <c r="X58" s="82">
        <v>17</v>
      </c>
      <c r="Y58" s="82"/>
      <c r="Z58" s="82"/>
      <c r="AA58" s="82"/>
      <c r="AB58" s="82"/>
      <c r="AC58" s="82"/>
      <c r="AD58" s="82"/>
      <c r="AE58" s="82"/>
      <c r="AF58" s="26"/>
      <c r="AG58" s="26"/>
      <c r="AH58" s="26"/>
      <c r="AI58" s="27"/>
      <c r="AJ58" s="34"/>
    </row>
    <row r="59" spans="1:36" ht="18.75">
      <c r="A59" s="114" t="s">
        <v>116</v>
      </c>
      <c r="B59" s="115"/>
      <c r="C59" s="116"/>
      <c r="D59" s="80" t="s">
        <v>117</v>
      </c>
      <c r="E59" s="82"/>
      <c r="F59" s="82"/>
      <c r="G59" s="82"/>
      <c r="H59" s="82">
        <v>4</v>
      </c>
      <c r="I59" s="82"/>
      <c r="J59" s="82"/>
      <c r="K59" s="82">
        <v>6.04</v>
      </c>
      <c r="L59" s="82"/>
      <c r="M59" s="82"/>
      <c r="N59" s="82"/>
      <c r="O59" s="82"/>
      <c r="P59" s="82"/>
      <c r="Q59" s="82">
        <v>1.8</v>
      </c>
      <c r="R59" s="82"/>
      <c r="S59" s="82">
        <v>151.8</v>
      </c>
      <c r="T59" s="82">
        <v>14.4</v>
      </c>
      <c r="U59" s="82">
        <v>26.4</v>
      </c>
      <c r="V59" s="82"/>
      <c r="W59" s="82"/>
      <c r="X59" s="82"/>
      <c r="Y59" s="82">
        <v>145</v>
      </c>
      <c r="Z59" s="82">
        <v>7.2</v>
      </c>
      <c r="AA59" s="82"/>
      <c r="AB59" s="82"/>
      <c r="AC59" s="82"/>
      <c r="AD59" s="82"/>
      <c r="AE59" s="82"/>
      <c r="AF59" s="26"/>
      <c r="AG59" s="26"/>
      <c r="AH59" s="26"/>
      <c r="AI59" s="27"/>
      <c r="AJ59" s="34"/>
    </row>
    <row r="60" spans="1:36" ht="18.75">
      <c r="A60" s="114" t="s">
        <v>71</v>
      </c>
      <c r="B60" s="115"/>
      <c r="C60" s="116"/>
      <c r="D60" s="80">
        <v>200</v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>
        <v>200</v>
      </c>
      <c r="AB60" s="82"/>
      <c r="AC60" s="82"/>
      <c r="AD60" s="82"/>
      <c r="AE60" s="82"/>
      <c r="AF60" s="26"/>
      <c r="AG60" s="26"/>
      <c r="AH60" s="26"/>
      <c r="AI60" s="27"/>
      <c r="AJ60" s="34"/>
    </row>
    <row r="61" spans="1:36" ht="18.75">
      <c r="A61" s="114" t="s">
        <v>88</v>
      </c>
      <c r="B61" s="115"/>
      <c r="C61" s="116"/>
      <c r="D61" s="80">
        <v>200</v>
      </c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>
        <v>200</v>
      </c>
      <c r="AF61" s="26"/>
      <c r="AG61" s="26"/>
      <c r="AH61" s="26"/>
      <c r="AI61" s="27"/>
      <c r="AJ61" s="34"/>
    </row>
    <row r="62" spans="1:36" ht="18.75">
      <c r="A62" s="114" t="s">
        <v>120</v>
      </c>
      <c r="B62" s="115"/>
      <c r="C62" s="116"/>
      <c r="D62" s="80">
        <v>90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26">
        <v>90</v>
      </c>
      <c r="AG62" s="26"/>
      <c r="AH62" s="26"/>
      <c r="AI62" s="27"/>
      <c r="AJ62" s="34"/>
    </row>
    <row r="63" spans="1:36" ht="18.75">
      <c r="A63" s="112" t="s">
        <v>66</v>
      </c>
      <c r="B63" s="113"/>
      <c r="C63" s="113"/>
      <c r="D63" s="80">
        <v>60</v>
      </c>
      <c r="E63" s="82"/>
      <c r="F63" s="82"/>
      <c r="G63" s="82">
        <v>60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26"/>
      <c r="AG63" s="26"/>
      <c r="AH63" s="26"/>
      <c r="AI63" s="27"/>
      <c r="AJ63" s="34"/>
    </row>
    <row r="64" spans="1:36" ht="16.5" thickBot="1">
      <c r="A64" s="35" t="s">
        <v>9</v>
      </c>
      <c r="B64" s="36">
        <v>1</v>
      </c>
      <c r="C64" s="25" t="s">
        <v>10</v>
      </c>
      <c r="D64" s="25"/>
      <c r="E64" s="26">
        <f aca="true" t="shared" si="10" ref="E64:AH64">SUM(E57:E63)/1000</f>
        <v>0</v>
      </c>
      <c r="F64" s="26">
        <f t="shared" si="10"/>
        <v>0</v>
      </c>
      <c r="G64" s="26">
        <f t="shared" si="10"/>
        <v>0.06</v>
      </c>
      <c r="H64" s="26">
        <f t="shared" si="10"/>
        <v>0.0065</v>
      </c>
      <c r="I64" s="26">
        <f t="shared" si="10"/>
        <v>0</v>
      </c>
      <c r="J64" s="26">
        <f t="shared" si="10"/>
        <v>0</v>
      </c>
      <c r="K64" s="26">
        <f t="shared" si="10"/>
        <v>0.01024</v>
      </c>
      <c r="L64" s="26">
        <f t="shared" si="10"/>
        <v>0</v>
      </c>
      <c r="M64" s="26">
        <f t="shared" si="10"/>
        <v>0</v>
      </c>
      <c r="N64" s="26">
        <f t="shared" si="10"/>
        <v>0</v>
      </c>
      <c r="O64" s="26">
        <f t="shared" si="10"/>
        <v>0</v>
      </c>
      <c r="P64" s="26">
        <f t="shared" si="10"/>
        <v>0</v>
      </c>
      <c r="Q64" s="26">
        <f t="shared" si="10"/>
        <v>0.0018</v>
      </c>
      <c r="R64" s="26">
        <f t="shared" si="10"/>
        <v>0.055</v>
      </c>
      <c r="S64" s="26">
        <f t="shared" si="10"/>
        <v>0.267</v>
      </c>
      <c r="T64" s="26">
        <f t="shared" si="10"/>
        <v>0.020399999999999998</v>
      </c>
      <c r="U64" s="26">
        <f t="shared" si="10"/>
        <v>0.0389</v>
      </c>
      <c r="V64" s="26">
        <f t="shared" si="10"/>
        <v>0</v>
      </c>
      <c r="W64" s="26">
        <f t="shared" si="10"/>
        <v>0.005</v>
      </c>
      <c r="X64" s="26">
        <f t="shared" si="10"/>
        <v>0.017</v>
      </c>
      <c r="Y64" s="26">
        <f t="shared" si="10"/>
        <v>0.145</v>
      </c>
      <c r="Z64" s="26">
        <f t="shared" si="10"/>
        <v>0.0072</v>
      </c>
      <c r="AA64" s="26">
        <f t="shared" si="10"/>
        <v>0.2</v>
      </c>
      <c r="AB64" s="26">
        <f t="shared" si="10"/>
        <v>0</v>
      </c>
      <c r="AC64" s="26">
        <f t="shared" si="10"/>
        <v>0</v>
      </c>
      <c r="AD64" s="26">
        <f t="shared" si="10"/>
        <v>0</v>
      </c>
      <c r="AE64" s="26">
        <f t="shared" si="10"/>
        <v>0.2</v>
      </c>
      <c r="AF64" s="26">
        <f>SUM(AF57:AF63)/1000</f>
        <v>0.09</v>
      </c>
      <c r="AG64" s="26">
        <f t="shared" si="10"/>
        <v>0</v>
      </c>
      <c r="AH64" s="26">
        <f t="shared" si="10"/>
        <v>0</v>
      </c>
      <c r="AI64" s="27"/>
      <c r="AJ64" s="34"/>
    </row>
    <row r="65" spans="1:36" ht="16.5" thickBot="1">
      <c r="A65" s="37" t="s">
        <v>11</v>
      </c>
      <c r="B65" s="38">
        <v>100</v>
      </c>
      <c r="C65" s="28" t="s">
        <v>10</v>
      </c>
      <c r="D65" s="28"/>
      <c r="E65" s="26">
        <f>E64*B65</f>
        <v>0</v>
      </c>
      <c r="F65" s="26">
        <f>F64*B65</f>
        <v>0</v>
      </c>
      <c r="G65" s="26">
        <f>G64*B65</f>
        <v>6</v>
      </c>
      <c r="H65" s="26">
        <f>H64*B65</f>
        <v>0.65</v>
      </c>
      <c r="I65" s="26">
        <f>I64*B65</f>
        <v>0</v>
      </c>
      <c r="J65" s="26">
        <f>J64*B65</f>
        <v>0</v>
      </c>
      <c r="K65" s="26">
        <f>K64*B65</f>
        <v>1.024</v>
      </c>
      <c r="L65" s="26">
        <f>L64*B65</f>
        <v>0</v>
      </c>
      <c r="M65" s="26">
        <f>M64*B65</f>
        <v>0</v>
      </c>
      <c r="N65" s="26">
        <f>N64*B65</f>
        <v>0</v>
      </c>
      <c r="O65" s="26">
        <f>O64*B65</f>
        <v>0</v>
      </c>
      <c r="P65" s="26">
        <f>P64*B65</f>
        <v>0</v>
      </c>
      <c r="Q65" s="26">
        <f>Q64*B65</f>
        <v>0.18</v>
      </c>
      <c r="R65" s="26">
        <f>R64*B65</f>
        <v>5.5</v>
      </c>
      <c r="S65" s="26">
        <f>S64*B65</f>
        <v>26.700000000000003</v>
      </c>
      <c r="T65" s="26">
        <f>T64*B65</f>
        <v>2.0399999999999996</v>
      </c>
      <c r="U65" s="26">
        <f>U64*B65</f>
        <v>3.8899999999999997</v>
      </c>
      <c r="V65" s="26">
        <f>V64*B65</f>
        <v>0</v>
      </c>
      <c r="W65" s="26">
        <f>W64*B65</f>
        <v>0.5</v>
      </c>
      <c r="X65" s="26">
        <f>X64*B65</f>
        <v>1.7000000000000002</v>
      </c>
      <c r="Y65" s="26">
        <f>Y64*B65</f>
        <v>14.499999999999998</v>
      </c>
      <c r="Z65" s="26">
        <f>Z64*B65</f>
        <v>0.72</v>
      </c>
      <c r="AA65" s="26">
        <f>AA64*B65</f>
        <v>20</v>
      </c>
      <c r="AB65" s="26">
        <f>AB64*B65</f>
        <v>0</v>
      </c>
      <c r="AC65" s="26">
        <f>AC64*B65</f>
        <v>0</v>
      </c>
      <c r="AD65" s="26">
        <f>AD64*B65</f>
        <v>0</v>
      </c>
      <c r="AE65" s="26">
        <f>AE64*B65</f>
        <v>20</v>
      </c>
      <c r="AF65" s="26">
        <f>AF64*B65</f>
        <v>9</v>
      </c>
      <c r="AG65" s="26">
        <f>AG64*B65</f>
        <v>0</v>
      </c>
      <c r="AH65" s="26">
        <f>AH64*B65</f>
        <v>0</v>
      </c>
      <c r="AI65" s="27"/>
      <c r="AJ65" s="34"/>
    </row>
    <row r="66" spans="1:36" ht="16.5" thickBot="1">
      <c r="A66" s="126" t="s">
        <v>12</v>
      </c>
      <c r="B66" s="127"/>
      <c r="C66" s="128"/>
      <c r="D66" s="25"/>
      <c r="E66" s="26"/>
      <c r="F66" s="26"/>
      <c r="G66" s="26">
        <v>25.85</v>
      </c>
      <c r="H66" s="26">
        <v>11</v>
      </c>
      <c r="I66" s="26"/>
      <c r="J66" s="26"/>
      <c r="K66" s="26">
        <v>83</v>
      </c>
      <c r="L66" s="26"/>
      <c r="M66" s="26"/>
      <c r="N66" s="26"/>
      <c r="O66" s="26"/>
      <c r="P66" s="26"/>
      <c r="Q66" s="29">
        <v>27</v>
      </c>
      <c r="R66" s="29">
        <v>75</v>
      </c>
      <c r="S66" s="29">
        <v>10</v>
      </c>
      <c r="T66" s="29">
        <v>15</v>
      </c>
      <c r="U66" s="29">
        <v>15</v>
      </c>
      <c r="V66" s="29"/>
      <c r="W66" s="29">
        <v>20</v>
      </c>
      <c r="X66" s="29">
        <v>75</v>
      </c>
      <c r="Y66" s="29">
        <v>123</v>
      </c>
      <c r="Z66" s="29">
        <v>119</v>
      </c>
      <c r="AA66" s="29">
        <v>45</v>
      </c>
      <c r="AB66" s="29"/>
      <c r="AC66" s="29"/>
      <c r="AD66" s="29"/>
      <c r="AE66" s="29">
        <v>88</v>
      </c>
      <c r="AF66" s="29">
        <v>120</v>
      </c>
      <c r="AG66" s="29"/>
      <c r="AH66" s="29"/>
      <c r="AI66" s="40"/>
      <c r="AJ66" s="34"/>
    </row>
    <row r="67" spans="1:36" ht="16.5" thickBot="1">
      <c r="A67" s="129" t="s">
        <v>13</v>
      </c>
      <c r="B67" s="130"/>
      <c r="C67" s="130"/>
      <c r="D67" s="41"/>
      <c r="E67" s="53">
        <f aca="true" t="shared" si="11" ref="E67:AH67">E65*E66</f>
        <v>0</v>
      </c>
      <c r="F67" s="53">
        <f t="shared" si="11"/>
        <v>0</v>
      </c>
      <c r="G67" s="53">
        <f t="shared" si="11"/>
        <v>155.10000000000002</v>
      </c>
      <c r="H67" s="53">
        <f t="shared" si="11"/>
        <v>7.15</v>
      </c>
      <c r="I67" s="53">
        <f t="shared" si="11"/>
        <v>0</v>
      </c>
      <c r="J67" s="53">
        <f t="shared" si="11"/>
        <v>0</v>
      </c>
      <c r="K67" s="53">
        <f t="shared" si="11"/>
        <v>84.992</v>
      </c>
      <c r="L67" s="53">
        <f t="shared" si="11"/>
        <v>0</v>
      </c>
      <c r="M67" s="53">
        <f t="shared" si="11"/>
        <v>0</v>
      </c>
      <c r="N67" s="53">
        <f t="shared" si="11"/>
        <v>0</v>
      </c>
      <c r="O67" s="53">
        <f t="shared" si="11"/>
        <v>0</v>
      </c>
      <c r="P67" s="53">
        <f t="shared" si="11"/>
        <v>0</v>
      </c>
      <c r="Q67" s="53">
        <f t="shared" si="11"/>
        <v>4.859999999999999</v>
      </c>
      <c r="R67" s="53">
        <f t="shared" si="11"/>
        <v>412.5</v>
      </c>
      <c r="S67" s="53">
        <f t="shared" si="11"/>
        <v>267</v>
      </c>
      <c r="T67" s="53">
        <f t="shared" si="11"/>
        <v>30.599999999999994</v>
      </c>
      <c r="U67" s="53">
        <f t="shared" si="11"/>
        <v>58.349999999999994</v>
      </c>
      <c r="V67" s="53">
        <f t="shared" si="11"/>
        <v>0</v>
      </c>
      <c r="W67" s="53">
        <f t="shared" si="11"/>
        <v>10</v>
      </c>
      <c r="X67" s="53">
        <f t="shared" si="11"/>
        <v>127.50000000000001</v>
      </c>
      <c r="Y67" s="53">
        <f t="shared" si="11"/>
        <v>1783.4999999999998</v>
      </c>
      <c r="Z67" s="53">
        <f t="shared" si="11"/>
        <v>85.67999999999999</v>
      </c>
      <c r="AA67" s="53">
        <f t="shared" si="11"/>
        <v>900</v>
      </c>
      <c r="AB67" s="53">
        <f t="shared" si="11"/>
        <v>0</v>
      </c>
      <c r="AC67" s="53">
        <f t="shared" si="11"/>
        <v>0</v>
      </c>
      <c r="AD67" s="53">
        <f t="shared" si="11"/>
        <v>0</v>
      </c>
      <c r="AE67" s="53">
        <f t="shared" si="11"/>
        <v>1760</v>
      </c>
      <c r="AF67" s="53">
        <f t="shared" si="11"/>
        <v>1080</v>
      </c>
      <c r="AG67" s="53">
        <f t="shared" si="11"/>
        <v>0</v>
      </c>
      <c r="AH67" s="53">
        <f t="shared" si="11"/>
        <v>0</v>
      </c>
      <c r="AI67" s="43">
        <f>SUM(E67:AH67)</f>
        <v>6767.232</v>
      </c>
      <c r="AJ67" s="34">
        <f>AI67/B65</f>
        <v>67.67232</v>
      </c>
    </row>
    <row r="68" spans="1:36" ht="15.75">
      <c r="A68" s="131" t="s">
        <v>19</v>
      </c>
      <c r="B68" s="127"/>
      <c r="C68" s="127"/>
      <c r="D68" s="39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6"/>
      <c r="AJ68" s="34"/>
    </row>
    <row r="69" spans="1:36" ht="15.75">
      <c r="A69" s="109"/>
      <c r="B69" s="110"/>
      <c r="C69" s="111"/>
      <c r="D69" s="28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7"/>
      <c r="AJ69" s="34"/>
    </row>
    <row r="70" spans="1:36" ht="15.75">
      <c r="A70" s="109"/>
      <c r="B70" s="110"/>
      <c r="C70" s="111"/>
      <c r="D70" s="28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7"/>
      <c r="AJ70" s="34"/>
    </row>
    <row r="71" spans="1:36" ht="16.5" thickBot="1">
      <c r="A71" s="35" t="s">
        <v>9</v>
      </c>
      <c r="B71" s="36">
        <v>1</v>
      </c>
      <c r="C71" s="25" t="s">
        <v>10</v>
      </c>
      <c r="D71" s="25"/>
      <c r="E71" s="26">
        <f aca="true" t="shared" si="12" ref="E71:AH71">SUM(E69:E70)/1000</f>
        <v>0</v>
      </c>
      <c r="F71" s="26">
        <f t="shared" si="12"/>
        <v>0</v>
      </c>
      <c r="G71" s="26">
        <f t="shared" si="12"/>
        <v>0</v>
      </c>
      <c r="H71" s="26">
        <f t="shared" si="12"/>
        <v>0</v>
      </c>
      <c r="I71" s="26">
        <f t="shared" si="12"/>
        <v>0</v>
      </c>
      <c r="J71" s="26">
        <f t="shared" si="12"/>
        <v>0</v>
      </c>
      <c r="K71" s="26">
        <f t="shared" si="12"/>
        <v>0</v>
      </c>
      <c r="L71" s="26">
        <f t="shared" si="12"/>
        <v>0</v>
      </c>
      <c r="M71" s="26">
        <f t="shared" si="12"/>
        <v>0</v>
      </c>
      <c r="N71" s="26">
        <f t="shared" si="12"/>
        <v>0</v>
      </c>
      <c r="O71" s="26">
        <f t="shared" si="12"/>
        <v>0</v>
      </c>
      <c r="P71" s="26">
        <f t="shared" si="12"/>
        <v>0</v>
      </c>
      <c r="Q71" s="26">
        <f t="shared" si="12"/>
        <v>0</v>
      </c>
      <c r="R71" s="26">
        <f t="shared" si="12"/>
        <v>0</v>
      </c>
      <c r="S71" s="26">
        <f t="shared" si="12"/>
        <v>0</v>
      </c>
      <c r="T71" s="26">
        <f t="shared" si="12"/>
        <v>0</v>
      </c>
      <c r="U71" s="26">
        <f t="shared" si="12"/>
        <v>0</v>
      </c>
      <c r="V71" s="26">
        <f t="shared" si="12"/>
        <v>0</v>
      </c>
      <c r="W71" s="26">
        <f t="shared" si="12"/>
        <v>0</v>
      </c>
      <c r="X71" s="26">
        <f t="shared" si="12"/>
        <v>0</v>
      </c>
      <c r="Y71" s="26">
        <f t="shared" si="12"/>
        <v>0</v>
      </c>
      <c r="Z71" s="26">
        <f t="shared" si="12"/>
        <v>0</v>
      </c>
      <c r="AA71" s="26">
        <f t="shared" si="12"/>
        <v>0</v>
      </c>
      <c r="AB71" s="26">
        <f t="shared" si="12"/>
        <v>0</v>
      </c>
      <c r="AC71" s="26">
        <f t="shared" si="12"/>
        <v>0</v>
      </c>
      <c r="AD71" s="26">
        <f t="shared" si="12"/>
        <v>0</v>
      </c>
      <c r="AE71" s="26">
        <f t="shared" si="12"/>
        <v>0</v>
      </c>
      <c r="AF71" s="26">
        <f t="shared" si="12"/>
        <v>0</v>
      </c>
      <c r="AG71" s="26">
        <f t="shared" si="12"/>
        <v>0</v>
      </c>
      <c r="AH71" s="26">
        <f t="shared" si="12"/>
        <v>0</v>
      </c>
      <c r="AI71" s="27"/>
      <c r="AJ71" s="34"/>
    </row>
    <row r="72" spans="1:36" ht="16.5" thickBot="1">
      <c r="A72" s="37" t="s">
        <v>11</v>
      </c>
      <c r="B72" s="38"/>
      <c r="C72" s="28" t="s">
        <v>10</v>
      </c>
      <c r="D72" s="28"/>
      <c r="E72" s="26">
        <f>E71*B72</f>
        <v>0</v>
      </c>
      <c r="F72" s="26">
        <f>F71*B72</f>
        <v>0</v>
      </c>
      <c r="G72" s="26">
        <f>G71*B72</f>
        <v>0</v>
      </c>
      <c r="H72" s="26">
        <f>H71*B72</f>
        <v>0</v>
      </c>
      <c r="I72" s="26">
        <f>I71*B72</f>
        <v>0</v>
      </c>
      <c r="J72" s="26">
        <f>J71*B72</f>
        <v>0</v>
      </c>
      <c r="K72" s="26">
        <f>K71*B72</f>
        <v>0</v>
      </c>
      <c r="L72" s="26">
        <f>L71*B72</f>
        <v>0</v>
      </c>
      <c r="M72" s="26">
        <f>M71*B72</f>
        <v>0</v>
      </c>
      <c r="N72" s="26">
        <f>N71*B72</f>
        <v>0</v>
      </c>
      <c r="O72" s="26">
        <f>O71*B72</f>
        <v>0</v>
      </c>
      <c r="P72" s="26">
        <f>P71*B72</f>
        <v>0</v>
      </c>
      <c r="Q72" s="26">
        <f>Q71*B72</f>
        <v>0</v>
      </c>
      <c r="R72" s="26">
        <f>R71*B72</f>
        <v>0</v>
      </c>
      <c r="S72" s="26">
        <f>S71*B72</f>
        <v>0</v>
      </c>
      <c r="T72" s="26">
        <f>T71*B72</f>
        <v>0</v>
      </c>
      <c r="U72" s="26">
        <f>U71*B72</f>
        <v>0</v>
      </c>
      <c r="V72" s="26">
        <f>V71*B72</f>
        <v>0</v>
      </c>
      <c r="W72" s="26">
        <f>W71*B72</f>
        <v>0</v>
      </c>
      <c r="X72" s="26">
        <f>X71*B72</f>
        <v>0</v>
      </c>
      <c r="Y72" s="26">
        <f>Y71*B72</f>
        <v>0</v>
      </c>
      <c r="Z72" s="26">
        <f>Z71*B72</f>
        <v>0</v>
      </c>
      <c r="AA72" s="26">
        <f>AA71*B72</f>
        <v>0</v>
      </c>
      <c r="AB72" s="26">
        <f>AB71*B72</f>
        <v>0</v>
      </c>
      <c r="AC72" s="26">
        <f>AC71*B72</f>
        <v>0</v>
      </c>
      <c r="AD72" s="26">
        <f>AD71*B72</f>
        <v>0</v>
      </c>
      <c r="AE72" s="26">
        <f>AE71*B72</f>
        <v>0</v>
      </c>
      <c r="AF72" s="26">
        <f>AF71*B72</f>
        <v>0</v>
      </c>
      <c r="AG72" s="26">
        <f>AG71*B72</f>
        <v>0</v>
      </c>
      <c r="AH72" s="26">
        <f>AH71*B72</f>
        <v>0</v>
      </c>
      <c r="AI72" s="27"/>
      <c r="AJ72" s="34"/>
    </row>
    <row r="73" spans="1:36" ht="16.5" thickBot="1">
      <c r="A73" s="126" t="s">
        <v>12</v>
      </c>
      <c r="B73" s="127"/>
      <c r="C73" s="128"/>
      <c r="D73" s="25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40"/>
      <c r="AJ73" s="34"/>
    </row>
    <row r="74" spans="1:36" ht="16.5" thickBot="1">
      <c r="A74" s="132" t="s">
        <v>13</v>
      </c>
      <c r="B74" s="133"/>
      <c r="C74" s="133"/>
      <c r="D74" s="49"/>
      <c r="E74" s="42">
        <f aca="true" t="shared" si="13" ref="E74:AH74">E72*E73</f>
        <v>0</v>
      </c>
      <c r="F74" s="42">
        <f t="shared" si="13"/>
        <v>0</v>
      </c>
      <c r="G74" s="42">
        <f t="shared" si="13"/>
        <v>0</v>
      </c>
      <c r="H74" s="42">
        <f t="shared" si="13"/>
        <v>0</v>
      </c>
      <c r="I74" s="42">
        <f t="shared" si="13"/>
        <v>0</v>
      </c>
      <c r="J74" s="42">
        <f t="shared" si="13"/>
        <v>0</v>
      </c>
      <c r="K74" s="42">
        <f t="shared" si="13"/>
        <v>0</v>
      </c>
      <c r="L74" s="42">
        <f t="shared" si="13"/>
        <v>0</v>
      </c>
      <c r="M74" s="42">
        <f t="shared" si="13"/>
        <v>0</v>
      </c>
      <c r="N74" s="42">
        <f t="shared" si="13"/>
        <v>0</v>
      </c>
      <c r="O74" s="42">
        <f t="shared" si="13"/>
        <v>0</v>
      </c>
      <c r="P74" s="42">
        <f t="shared" si="13"/>
        <v>0</v>
      </c>
      <c r="Q74" s="62">
        <f t="shared" si="13"/>
        <v>0</v>
      </c>
      <c r="R74" s="62">
        <f t="shared" si="13"/>
        <v>0</v>
      </c>
      <c r="S74" s="62">
        <f t="shared" si="13"/>
        <v>0</v>
      </c>
      <c r="T74" s="62">
        <f t="shared" si="13"/>
        <v>0</v>
      </c>
      <c r="U74" s="62">
        <f t="shared" si="13"/>
        <v>0</v>
      </c>
      <c r="V74" s="62">
        <f t="shared" si="13"/>
        <v>0</v>
      </c>
      <c r="W74" s="62">
        <f t="shared" si="13"/>
        <v>0</v>
      </c>
      <c r="X74" s="62">
        <f t="shared" si="13"/>
        <v>0</v>
      </c>
      <c r="Y74" s="62">
        <f t="shared" si="13"/>
        <v>0</v>
      </c>
      <c r="Z74" s="62">
        <f>Z72*Z73</f>
        <v>0</v>
      </c>
      <c r="AA74" s="62">
        <f t="shared" si="13"/>
        <v>0</v>
      </c>
      <c r="AB74" s="62">
        <f>AB72*AB73</f>
        <v>0</v>
      </c>
      <c r="AC74" s="62">
        <f>AC72*AC73</f>
        <v>0</v>
      </c>
      <c r="AD74" s="62">
        <f t="shared" si="13"/>
        <v>0</v>
      </c>
      <c r="AE74" s="62">
        <f>AE72*AE73</f>
        <v>0</v>
      </c>
      <c r="AF74" s="62">
        <f t="shared" si="13"/>
        <v>0</v>
      </c>
      <c r="AG74" s="62">
        <f t="shared" si="13"/>
        <v>0</v>
      </c>
      <c r="AH74" s="62">
        <f t="shared" si="13"/>
        <v>0</v>
      </c>
      <c r="AI74" s="43">
        <f>SUM(E74:AH74)</f>
        <v>0</v>
      </c>
      <c r="AJ74" s="34" t="e">
        <f>AI74/B72</f>
        <v>#DIV/0!</v>
      </c>
    </row>
    <row r="75" spans="1:36" ht="16.5" thickBot="1">
      <c r="A75" s="138" t="s">
        <v>20</v>
      </c>
      <c r="B75" s="139"/>
      <c r="C75" s="140"/>
      <c r="D75" s="67"/>
      <c r="E75" s="79">
        <f aca="true" t="shared" si="14" ref="E75:AH75">E15+E46+E72+E65+E35+E24+E53</f>
        <v>200</v>
      </c>
      <c r="F75" s="79">
        <f t="shared" si="14"/>
        <v>200</v>
      </c>
      <c r="G75" s="79">
        <f t="shared" si="14"/>
        <v>16</v>
      </c>
      <c r="H75" s="79">
        <f t="shared" si="14"/>
        <v>2.25</v>
      </c>
      <c r="I75" s="79">
        <f t="shared" si="14"/>
        <v>3.3</v>
      </c>
      <c r="J75" s="79">
        <f t="shared" si="14"/>
        <v>0</v>
      </c>
      <c r="K75" s="79">
        <f t="shared" si="14"/>
        <v>3.872</v>
      </c>
      <c r="L75" s="79">
        <f t="shared" si="14"/>
        <v>27.200000000000003</v>
      </c>
      <c r="M75" s="79">
        <f t="shared" si="14"/>
        <v>7.000000000000001</v>
      </c>
      <c r="N75" s="79">
        <f t="shared" si="14"/>
        <v>2</v>
      </c>
      <c r="O75" s="79">
        <f t="shared" si="14"/>
        <v>0</v>
      </c>
      <c r="P75" s="79">
        <f t="shared" si="14"/>
        <v>20</v>
      </c>
      <c r="Q75" s="79">
        <f t="shared" si="14"/>
        <v>2.9399999999999995</v>
      </c>
      <c r="R75" s="79">
        <f t="shared" si="14"/>
        <v>16.5</v>
      </c>
      <c r="S75" s="79">
        <f t="shared" si="14"/>
        <v>80.16000000000001</v>
      </c>
      <c r="T75" s="79">
        <f t="shared" si="14"/>
        <v>6.119999999999999</v>
      </c>
      <c r="U75" s="79">
        <f t="shared" si="14"/>
        <v>11.669999999999998</v>
      </c>
      <c r="V75" s="79">
        <f t="shared" si="14"/>
        <v>0</v>
      </c>
      <c r="W75" s="79">
        <f t="shared" si="14"/>
        <v>1.5</v>
      </c>
      <c r="X75" s="79">
        <f t="shared" si="14"/>
        <v>5.1000000000000005</v>
      </c>
      <c r="Y75" s="79">
        <f t="shared" si="14"/>
        <v>43.49999999999999</v>
      </c>
      <c r="Z75" s="79">
        <f t="shared" si="14"/>
        <v>2.16</v>
      </c>
      <c r="AA75" s="79">
        <f t="shared" si="14"/>
        <v>60</v>
      </c>
      <c r="AB75" s="79">
        <f t="shared" si="14"/>
        <v>3.8</v>
      </c>
      <c r="AC75" s="79">
        <f t="shared" si="14"/>
        <v>0.4</v>
      </c>
      <c r="AD75" s="79">
        <f t="shared" si="14"/>
        <v>100</v>
      </c>
      <c r="AE75" s="79">
        <f t="shared" si="14"/>
        <v>60</v>
      </c>
      <c r="AF75" s="79">
        <f t="shared" si="14"/>
        <v>9</v>
      </c>
      <c r="AG75" s="79">
        <f t="shared" si="14"/>
        <v>0</v>
      </c>
      <c r="AH75" s="79">
        <f t="shared" si="14"/>
        <v>0</v>
      </c>
      <c r="AI75" s="56"/>
      <c r="AJ75" s="34"/>
    </row>
    <row r="76" spans="1:36" ht="16.5" thickBot="1">
      <c r="A76" s="144" t="s">
        <v>21</v>
      </c>
      <c r="B76" s="145"/>
      <c r="C76" s="146"/>
      <c r="D76" s="68"/>
      <c r="E76" s="68">
        <f aca="true" t="shared" si="15" ref="E76:AH76">E17+E48+E74+E67+E37+E26+E55</f>
        <v>390</v>
      </c>
      <c r="F76" s="68">
        <f t="shared" si="15"/>
        <v>2160</v>
      </c>
      <c r="G76" s="68">
        <f t="shared" si="15"/>
        <v>413.6</v>
      </c>
      <c r="H76" s="68">
        <f t="shared" si="15"/>
        <v>24.75</v>
      </c>
      <c r="I76" s="68">
        <f t="shared" si="15"/>
        <v>138.6</v>
      </c>
      <c r="J76" s="68">
        <f t="shared" si="15"/>
        <v>0</v>
      </c>
      <c r="K76" s="68">
        <f t="shared" si="15"/>
        <v>321.37600000000003</v>
      </c>
      <c r="L76" s="68">
        <f t="shared" si="15"/>
        <v>4624.000000000001</v>
      </c>
      <c r="M76" s="68">
        <f t="shared" si="15"/>
        <v>652.4000000000001</v>
      </c>
      <c r="N76" s="68">
        <f t="shared" si="15"/>
        <v>58</v>
      </c>
      <c r="O76" s="68">
        <f t="shared" si="15"/>
        <v>0</v>
      </c>
      <c r="P76" s="68">
        <f t="shared" si="15"/>
        <v>108</v>
      </c>
      <c r="Q76" s="68">
        <f t="shared" si="15"/>
        <v>79.38</v>
      </c>
      <c r="R76" s="68">
        <f t="shared" si="15"/>
        <v>1237.5</v>
      </c>
      <c r="S76" s="68">
        <f t="shared" si="15"/>
        <v>801.6000000000001</v>
      </c>
      <c r="T76" s="68">
        <f t="shared" si="15"/>
        <v>91.79999999999998</v>
      </c>
      <c r="U76" s="68">
        <f t="shared" si="15"/>
        <v>175.04999999999998</v>
      </c>
      <c r="V76" s="68">
        <f t="shared" si="15"/>
        <v>0</v>
      </c>
      <c r="W76" s="68">
        <f t="shared" si="15"/>
        <v>30</v>
      </c>
      <c r="X76" s="68">
        <f t="shared" si="15"/>
        <v>382.50000000000006</v>
      </c>
      <c r="Y76" s="68">
        <f t="shared" si="15"/>
        <v>5350.499999999999</v>
      </c>
      <c r="Z76" s="68">
        <f t="shared" si="15"/>
        <v>264.24</v>
      </c>
      <c r="AA76" s="68">
        <f t="shared" si="15"/>
        <v>2700</v>
      </c>
      <c r="AB76" s="68">
        <f t="shared" si="15"/>
        <v>449.996</v>
      </c>
      <c r="AC76" s="68">
        <f t="shared" si="15"/>
        <v>112</v>
      </c>
      <c r="AD76" s="68">
        <f t="shared" si="15"/>
        <v>1170</v>
      </c>
      <c r="AE76" s="68">
        <f t="shared" si="15"/>
        <v>5280</v>
      </c>
      <c r="AF76" s="68">
        <f t="shared" si="15"/>
        <v>1080</v>
      </c>
      <c r="AG76" s="68">
        <f t="shared" si="15"/>
        <v>0</v>
      </c>
      <c r="AH76" s="68">
        <f t="shared" si="15"/>
        <v>0</v>
      </c>
      <c r="AI76" s="43">
        <f>SUM(E76:AH76)</f>
        <v>28095.291999999998</v>
      </c>
      <c r="AJ76" s="34"/>
    </row>
    <row r="77" spans="1:36" ht="16.5" thickBot="1">
      <c r="A77" s="141" t="s">
        <v>22</v>
      </c>
      <c r="B77" s="142"/>
      <c r="C77" s="143"/>
      <c r="D77" s="69"/>
      <c r="E77" s="70">
        <f>E76/E75</f>
        <v>1.95</v>
      </c>
      <c r="F77" s="70">
        <f aca="true" t="shared" si="16" ref="F77:AH77">F76/F75</f>
        <v>10.8</v>
      </c>
      <c r="G77" s="70">
        <f t="shared" si="16"/>
        <v>25.85</v>
      </c>
      <c r="H77" s="70">
        <f t="shared" si="16"/>
        <v>11</v>
      </c>
      <c r="I77" s="70">
        <f t="shared" si="16"/>
        <v>42</v>
      </c>
      <c r="J77" s="70" t="e">
        <f t="shared" si="16"/>
        <v>#DIV/0!</v>
      </c>
      <c r="K77" s="70">
        <f t="shared" si="16"/>
        <v>83.00000000000001</v>
      </c>
      <c r="L77" s="70">
        <f t="shared" si="16"/>
        <v>170.00000000000003</v>
      </c>
      <c r="M77" s="70">
        <f t="shared" si="16"/>
        <v>93.2</v>
      </c>
      <c r="N77" s="70">
        <f t="shared" si="16"/>
        <v>29</v>
      </c>
      <c r="O77" s="70" t="e">
        <f t="shared" si="16"/>
        <v>#DIV/0!</v>
      </c>
      <c r="P77" s="70">
        <f t="shared" si="16"/>
        <v>5.4</v>
      </c>
      <c r="Q77" s="70">
        <f t="shared" si="16"/>
        <v>27.000000000000004</v>
      </c>
      <c r="R77" s="70">
        <f t="shared" si="16"/>
        <v>75</v>
      </c>
      <c r="S77" s="70">
        <f t="shared" si="16"/>
        <v>10</v>
      </c>
      <c r="T77" s="70">
        <f t="shared" si="16"/>
        <v>15</v>
      </c>
      <c r="U77" s="70">
        <f t="shared" si="16"/>
        <v>15.000000000000002</v>
      </c>
      <c r="V77" s="70" t="e">
        <f t="shared" si="16"/>
        <v>#DIV/0!</v>
      </c>
      <c r="W77" s="70">
        <f t="shared" si="16"/>
        <v>20</v>
      </c>
      <c r="X77" s="70">
        <f t="shared" si="16"/>
        <v>75</v>
      </c>
      <c r="Y77" s="70">
        <f t="shared" si="16"/>
        <v>123</v>
      </c>
      <c r="Z77" s="70">
        <f t="shared" si="16"/>
        <v>122.33333333333333</v>
      </c>
      <c r="AA77" s="70">
        <f t="shared" si="16"/>
        <v>45</v>
      </c>
      <c r="AB77" s="70">
        <f t="shared" si="16"/>
        <v>118.42</v>
      </c>
      <c r="AC77" s="70">
        <f t="shared" si="16"/>
        <v>280</v>
      </c>
      <c r="AD77" s="70">
        <f t="shared" si="16"/>
        <v>11.7</v>
      </c>
      <c r="AE77" s="70">
        <f t="shared" si="16"/>
        <v>88</v>
      </c>
      <c r="AF77" s="70">
        <f t="shared" si="16"/>
        <v>120</v>
      </c>
      <c r="AG77" s="70" t="e">
        <f t="shared" si="16"/>
        <v>#DIV/0!</v>
      </c>
      <c r="AH77" s="70" t="e">
        <f t="shared" si="16"/>
        <v>#DIV/0!</v>
      </c>
      <c r="AI77" s="40"/>
      <c r="AJ77" s="71"/>
    </row>
    <row r="78" spans="1:36" ht="15.75">
      <c r="A78" s="151" t="s">
        <v>24</v>
      </c>
      <c r="B78" s="152"/>
      <c r="C78" s="152"/>
      <c r="D78" s="72"/>
      <c r="E78" s="78">
        <f aca="true" t="shared" si="17" ref="E78:AH78">E15+E24</f>
        <v>200</v>
      </c>
      <c r="F78" s="78">
        <f t="shared" si="17"/>
        <v>200</v>
      </c>
      <c r="G78" s="78">
        <f t="shared" si="17"/>
        <v>0</v>
      </c>
      <c r="H78" s="78">
        <f t="shared" si="17"/>
        <v>0.3</v>
      </c>
      <c r="I78" s="78">
        <f t="shared" si="17"/>
        <v>3</v>
      </c>
      <c r="J78" s="78">
        <f t="shared" si="17"/>
        <v>0</v>
      </c>
      <c r="K78" s="78">
        <f t="shared" si="17"/>
        <v>0.8</v>
      </c>
      <c r="L78" s="78">
        <f t="shared" si="17"/>
        <v>27.200000000000003</v>
      </c>
      <c r="M78" s="78">
        <f t="shared" si="17"/>
        <v>7.000000000000001</v>
      </c>
      <c r="N78" s="78">
        <f t="shared" si="17"/>
        <v>2</v>
      </c>
      <c r="O78" s="78">
        <f t="shared" si="17"/>
        <v>0</v>
      </c>
      <c r="P78" s="78">
        <f t="shared" si="17"/>
        <v>20</v>
      </c>
      <c r="Q78" s="78">
        <f t="shared" si="17"/>
        <v>2.4</v>
      </c>
      <c r="R78" s="78">
        <f t="shared" si="17"/>
        <v>0</v>
      </c>
      <c r="S78" s="78">
        <f t="shared" si="17"/>
        <v>0</v>
      </c>
      <c r="T78" s="78">
        <f t="shared" si="17"/>
        <v>0</v>
      </c>
      <c r="U78" s="78">
        <f t="shared" si="17"/>
        <v>0</v>
      </c>
      <c r="V78" s="78">
        <f t="shared" si="17"/>
        <v>0</v>
      </c>
      <c r="W78" s="78">
        <f t="shared" si="17"/>
        <v>0</v>
      </c>
      <c r="X78" s="78">
        <f t="shared" si="17"/>
        <v>0</v>
      </c>
      <c r="Y78" s="78">
        <f t="shared" si="17"/>
        <v>0</v>
      </c>
      <c r="Z78" s="78">
        <f t="shared" si="17"/>
        <v>0</v>
      </c>
      <c r="AA78" s="78">
        <f t="shared" si="17"/>
        <v>0</v>
      </c>
      <c r="AB78" s="78">
        <f t="shared" si="17"/>
        <v>0</v>
      </c>
      <c r="AC78" s="78">
        <f t="shared" si="17"/>
        <v>0</v>
      </c>
      <c r="AD78" s="78">
        <f t="shared" si="17"/>
        <v>0</v>
      </c>
      <c r="AE78" s="78">
        <f t="shared" si="17"/>
        <v>0</v>
      </c>
      <c r="AF78" s="78">
        <f t="shared" si="17"/>
        <v>0</v>
      </c>
      <c r="AG78" s="78">
        <f t="shared" si="17"/>
        <v>0</v>
      </c>
      <c r="AH78" s="78">
        <f t="shared" si="17"/>
        <v>0</v>
      </c>
      <c r="AI78" s="72"/>
      <c r="AJ78" s="73"/>
    </row>
    <row r="79" spans="1:36" ht="16.5" thickBot="1">
      <c r="A79" s="149" t="s">
        <v>25</v>
      </c>
      <c r="B79" s="150"/>
      <c r="C79" s="150"/>
      <c r="D79" s="74"/>
      <c r="E79" s="74">
        <f aca="true" t="shared" si="18" ref="E79:AH79">E17+E26</f>
        <v>390</v>
      </c>
      <c r="F79" s="74">
        <f t="shared" si="18"/>
        <v>2160</v>
      </c>
      <c r="G79" s="74">
        <f t="shared" si="18"/>
        <v>0</v>
      </c>
      <c r="H79" s="74">
        <f t="shared" si="18"/>
        <v>3.3</v>
      </c>
      <c r="I79" s="74">
        <f t="shared" si="18"/>
        <v>126</v>
      </c>
      <c r="J79" s="74">
        <f t="shared" si="18"/>
        <v>0</v>
      </c>
      <c r="K79" s="74">
        <f t="shared" si="18"/>
        <v>66.4</v>
      </c>
      <c r="L79" s="74">
        <f t="shared" si="18"/>
        <v>4624.000000000001</v>
      </c>
      <c r="M79" s="74">
        <f t="shared" si="18"/>
        <v>652.4000000000001</v>
      </c>
      <c r="N79" s="74">
        <f t="shared" si="18"/>
        <v>58</v>
      </c>
      <c r="O79" s="74">
        <f t="shared" si="18"/>
        <v>0</v>
      </c>
      <c r="P79" s="74">
        <f t="shared" si="18"/>
        <v>108</v>
      </c>
      <c r="Q79" s="74">
        <f t="shared" si="18"/>
        <v>64.8</v>
      </c>
      <c r="R79" s="74">
        <f t="shared" si="18"/>
        <v>0</v>
      </c>
      <c r="S79" s="74">
        <f t="shared" si="18"/>
        <v>0</v>
      </c>
      <c r="T79" s="74">
        <f t="shared" si="18"/>
        <v>0</v>
      </c>
      <c r="U79" s="74">
        <f t="shared" si="18"/>
        <v>0</v>
      </c>
      <c r="V79" s="74">
        <f t="shared" si="18"/>
        <v>0</v>
      </c>
      <c r="W79" s="74">
        <f t="shared" si="18"/>
        <v>0</v>
      </c>
      <c r="X79" s="74">
        <f t="shared" si="18"/>
        <v>0</v>
      </c>
      <c r="Y79" s="74">
        <f t="shared" si="18"/>
        <v>0</v>
      </c>
      <c r="Z79" s="74">
        <f t="shared" si="18"/>
        <v>0</v>
      </c>
      <c r="AA79" s="74">
        <f t="shared" si="18"/>
        <v>0</v>
      </c>
      <c r="AB79" s="74">
        <f t="shared" si="18"/>
        <v>0</v>
      </c>
      <c r="AC79" s="74">
        <f t="shared" si="18"/>
        <v>0</v>
      </c>
      <c r="AD79" s="74">
        <f t="shared" si="18"/>
        <v>0</v>
      </c>
      <c r="AE79" s="74">
        <f t="shared" si="18"/>
        <v>0</v>
      </c>
      <c r="AF79" s="74">
        <f t="shared" si="18"/>
        <v>0</v>
      </c>
      <c r="AG79" s="74">
        <f t="shared" si="18"/>
        <v>0</v>
      </c>
      <c r="AH79" s="74">
        <f t="shared" si="18"/>
        <v>0</v>
      </c>
      <c r="AI79" s="74">
        <f>SUM(E79:AH79)</f>
        <v>8252.9</v>
      </c>
      <c r="AJ79" s="75"/>
    </row>
    <row r="80" spans="1:36" ht="15.75">
      <c r="A80" s="147" t="s">
        <v>26</v>
      </c>
      <c r="B80" s="148"/>
      <c r="C80" s="148"/>
      <c r="D80" s="76"/>
      <c r="E80" s="78">
        <f aca="true" t="shared" si="19" ref="E80:AH80">E35+E46+E53</f>
        <v>0</v>
      </c>
      <c r="F80" s="78">
        <f t="shared" si="19"/>
        <v>0</v>
      </c>
      <c r="G80" s="78">
        <f t="shared" si="19"/>
        <v>10</v>
      </c>
      <c r="H80" s="78">
        <f t="shared" si="19"/>
        <v>1.3</v>
      </c>
      <c r="I80" s="78">
        <f t="shared" si="19"/>
        <v>0.3</v>
      </c>
      <c r="J80" s="78">
        <f t="shared" si="19"/>
        <v>0</v>
      </c>
      <c r="K80" s="78">
        <f t="shared" si="19"/>
        <v>2.048</v>
      </c>
      <c r="L80" s="78">
        <f t="shared" si="19"/>
        <v>0</v>
      </c>
      <c r="M80" s="78">
        <f t="shared" si="19"/>
        <v>0</v>
      </c>
      <c r="N80" s="78">
        <f t="shared" si="19"/>
        <v>0</v>
      </c>
      <c r="O80" s="78">
        <f t="shared" si="19"/>
        <v>0</v>
      </c>
      <c r="P80" s="78">
        <f t="shared" si="19"/>
        <v>0</v>
      </c>
      <c r="Q80" s="78">
        <f t="shared" si="19"/>
        <v>0.36</v>
      </c>
      <c r="R80" s="78">
        <f t="shared" si="19"/>
        <v>11</v>
      </c>
      <c r="S80" s="78">
        <f t="shared" si="19"/>
        <v>53.46000000000001</v>
      </c>
      <c r="T80" s="78">
        <f t="shared" si="19"/>
        <v>4.079999999999999</v>
      </c>
      <c r="U80" s="78">
        <f t="shared" si="19"/>
        <v>7.779999999999999</v>
      </c>
      <c r="V80" s="78">
        <f t="shared" si="19"/>
        <v>0</v>
      </c>
      <c r="W80" s="78">
        <f t="shared" si="19"/>
        <v>1</v>
      </c>
      <c r="X80" s="78">
        <f t="shared" si="19"/>
        <v>3.4000000000000004</v>
      </c>
      <c r="Y80" s="78">
        <f t="shared" si="19"/>
        <v>28.999999999999996</v>
      </c>
      <c r="Z80" s="78">
        <f t="shared" si="19"/>
        <v>1.44</v>
      </c>
      <c r="AA80" s="78">
        <f t="shared" si="19"/>
        <v>40</v>
      </c>
      <c r="AB80" s="78">
        <f t="shared" si="19"/>
        <v>3.8</v>
      </c>
      <c r="AC80" s="78">
        <f t="shared" si="19"/>
        <v>0.4</v>
      </c>
      <c r="AD80" s="78">
        <f t="shared" si="19"/>
        <v>100</v>
      </c>
      <c r="AE80" s="78">
        <f t="shared" si="19"/>
        <v>40</v>
      </c>
      <c r="AF80" s="78">
        <f t="shared" si="19"/>
        <v>0</v>
      </c>
      <c r="AG80" s="78">
        <f t="shared" si="19"/>
        <v>0</v>
      </c>
      <c r="AH80" s="78">
        <f t="shared" si="19"/>
        <v>0</v>
      </c>
      <c r="AI80" s="76"/>
      <c r="AJ80" s="73"/>
    </row>
    <row r="81" spans="1:36" ht="16.5" thickBot="1">
      <c r="A81" s="95" t="s">
        <v>27</v>
      </c>
      <c r="B81" s="137"/>
      <c r="C81" s="137"/>
      <c r="D81" s="77"/>
      <c r="E81" s="74">
        <f aca="true" t="shared" si="20" ref="E81:AH81">E37+E48+E55</f>
        <v>0</v>
      </c>
      <c r="F81" s="74">
        <f t="shared" si="20"/>
        <v>0</v>
      </c>
      <c r="G81" s="74">
        <f t="shared" si="20"/>
        <v>258.5</v>
      </c>
      <c r="H81" s="74">
        <f t="shared" si="20"/>
        <v>14.3</v>
      </c>
      <c r="I81" s="74">
        <f t="shared" si="20"/>
        <v>12.6</v>
      </c>
      <c r="J81" s="74">
        <f t="shared" si="20"/>
        <v>0</v>
      </c>
      <c r="K81" s="74">
        <f t="shared" si="20"/>
        <v>169.984</v>
      </c>
      <c r="L81" s="74">
        <f t="shared" si="20"/>
        <v>0</v>
      </c>
      <c r="M81" s="74">
        <f t="shared" si="20"/>
        <v>0</v>
      </c>
      <c r="N81" s="74">
        <f t="shared" si="20"/>
        <v>0</v>
      </c>
      <c r="O81" s="74">
        <f t="shared" si="20"/>
        <v>0</v>
      </c>
      <c r="P81" s="74">
        <f t="shared" si="20"/>
        <v>0</v>
      </c>
      <c r="Q81" s="74">
        <f t="shared" si="20"/>
        <v>9.719999999999999</v>
      </c>
      <c r="R81" s="74">
        <f t="shared" si="20"/>
        <v>825</v>
      </c>
      <c r="S81" s="74">
        <f t="shared" si="20"/>
        <v>534.6000000000001</v>
      </c>
      <c r="T81" s="74">
        <f t="shared" si="20"/>
        <v>61.19999999999999</v>
      </c>
      <c r="U81" s="74">
        <f t="shared" si="20"/>
        <v>116.69999999999999</v>
      </c>
      <c r="V81" s="74">
        <f t="shared" si="20"/>
        <v>0</v>
      </c>
      <c r="W81" s="74">
        <f t="shared" si="20"/>
        <v>20</v>
      </c>
      <c r="X81" s="74">
        <f t="shared" si="20"/>
        <v>255.00000000000003</v>
      </c>
      <c r="Y81" s="74">
        <f t="shared" si="20"/>
        <v>3566.9999999999995</v>
      </c>
      <c r="Z81" s="74">
        <f t="shared" si="20"/>
        <v>178.56</v>
      </c>
      <c r="AA81" s="74">
        <f t="shared" si="20"/>
        <v>1800</v>
      </c>
      <c r="AB81" s="74">
        <f t="shared" si="20"/>
        <v>449.996</v>
      </c>
      <c r="AC81" s="74">
        <f t="shared" si="20"/>
        <v>112</v>
      </c>
      <c r="AD81" s="74">
        <f t="shared" si="20"/>
        <v>1170</v>
      </c>
      <c r="AE81" s="74">
        <f t="shared" si="20"/>
        <v>3520</v>
      </c>
      <c r="AF81" s="74">
        <f t="shared" si="20"/>
        <v>0</v>
      </c>
      <c r="AG81" s="74">
        <f t="shared" si="20"/>
        <v>0</v>
      </c>
      <c r="AH81" s="74">
        <f t="shared" si="20"/>
        <v>0</v>
      </c>
      <c r="AI81" s="74">
        <f>SUM(E81:AH81)</f>
        <v>13075.16</v>
      </c>
      <c r="AJ81" s="75"/>
    </row>
    <row r="82" spans="1:36" ht="15.75">
      <c r="A82" s="147" t="s">
        <v>28</v>
      </c>
      <c r="B82" s="148"/>
      <c r="C82" s="148"/>
      <c r="D82" s="76"/>
      <c r="E82" s="78">
        <f aca="true" t="shared" si="21" ref="E82:AH82">E65+E72</f>
        <v>0</v>
      </c>
      <c r="F82" s="78">
        <f t="shared" si="21"/>
        <v>0</v>
      </c>
      <c r="G82" s="78">
        <f t="shared" si="21"/>
        <v>6</v>
      </c>
      <c r="H82" s="78">
        <f t="shared" si="21"/>
        <v>0.65</v>
      </c>
      <c r="I82" s="78">
        <f t="shared" si="21"/>
        <v>0</v>
      </c>
      <c r="J82" s="78">
        <f t="shared" si="21"/>
        <v>0</v>
      </c>
      <c r="K82" s="78">
        <f t="shared" si="21"/>
        <v>1.024</v>
      </c>
      <c r="L82" s="78">
        <f t="shared" si="21"/>
        <v>0</v>
      </c>
      <c r="M82" s="78">
        <f t="shared" si="21"/>
        <v>0</v>
      </c>
      <c r="N82" s="78">
        <f t="shared" si="21"/>
        <v>0</v>
      </c>
      <c r="O82" s="78">
        <f t="shared" si="21"/>
        <v>0</v>
      </c>
      <c r="P82" s="78">
        <f t="shared" si="21"/>
        <v>0</v>
      </c>
      <c r="Q82" s="78">
        <f t="shared" si="21"/>
        <v>0.18</v>
      </c>
      <c r="R82" s="78">
        <f t="shared" si="21"/>
        <v>5.5</v>
      </c>
      <c r="S82" s="78">
        <f t="shared" si="21"/>
        <v>26.700000000000003</v>
      </c>
      <c r="T82" s="78">
        <f t="shared" si="21"/>
        <v>2.0399999999999996</v>
      </c>
      <c r="U82" s="78">
        <f t="shared" si="21"/>
        <v>3.8899999999999997</v>
      </c>
      <c r="V82" s="78">
        <f t="shared" si="21"/>
        <v>0</v>
      </c>
      <c r="W82" s="78">
        <f t="shared" si="21"/>
        <v>0.5</v>
      </c>
      <c r="X82" s="78">
        <f t="shared" si="21"/>
        <v>1.7000000000000002</v>
      </c>
      <c r="Y82" s="78">
        <f t="shared" si="21"/>
        <v>14.499999999999998</v>
      </c>
      <c r="Z82" s="78">
        <f t="shared" si="21"/>
        <v>0.72</v>
      </c>
      <c r="AA82" s="78">
        <f t="shared" si="21"/>
        <v>20</v>
      </c>
      <c r="AB82" s="78">
        <f t="shared" si="21"/>
        <v>0</v>
      </c>
      <c r="AC82" s="78">
        <f t="shared" si="21"/>
        <v>0</v>
      </c>
      <c r="AD82" s="78">
        <f t="shared" si="21"/>
        <v>0</v>
      </c>
      <c r="AE82" s="78">
        <f t="shared" si="21"/>
        <v>20</v>
      </c>
      <c r="AF82" s="78">
        <f t="shared" si="21"/>
        <v>9</v>
      </c>
      <c r="AG82" s="78">
        <f t="shared" si="21"/>
        <v>0</v>
      </c>
      <c r="AH82" s="78">
        <f t="shared" si="21"/>
        <v>0</v>
      </c>
      <c r="AI82" s="76"/>
      <c r="AJ82" s="73"/>
    </row>
    <row r="83" spans="1:36" ht="16.5" thickBot="1">
      <c r="A83" s="95" t="s">
        <v>29</v>
      </c>
      <c r="B83" s="137"/>
      <c r="C83" s="137"/>
      <c r="D83" s="77"/>
      <c r="E83" s="74">
        <f aca="true" t="shared" si="22" ref="E83:AH83">E67+E74</f>
        <v>0</v>
      </c>
      <c r="F83" s="74">
        <f t="shared" si="22"/>
        <v>0</v>
      </c>
      <c r="G83" s="74">
        <f t="shared" si="22"/>
        <v>155.10000000000002</v>
      </c>
      <c r="H83" s="74">
        <f t="shared" si="22"/>
        <v>7.15</v>
      </c>
      <c r="I83" s="74">
        <f t="shared" si="22"/>
        <v>0</v>
      </c>
      <c r="J83" s="74">
        <f t="shared" si="22"/>
        <v>0</v>
      </c>
      <c r="K83" s="74">
        <f t="shared" si="22"/>
        <v>84.992</v>
      </c>
      <c r="L83" s="74">
        <f t="shared" si="22"/>
        <v>0</v>
      </c>
      <c r="M83" s="74">
        <f t="shared" si="22"/>
        <v>0</v>
      </c>
      <c r="N83" s="74">
        <f t="shared" si="22"/>
        <v>0</v>
      </c>
      <c r="O83" s="74">
        <f t="shared" si="22"/>
        <v>0</v>
      </c>
      <c r="P83" s="74">
        <f t="shared" si="22"/>
        <v>0</v>
      </c>
      <c r="Q83" s="74">
        <f t="shared" si="22"/>
        <v>4.859999999999999</v>
      </c>
      <c r="R83" s="74">
        <f t="shared" si="22"/>
        <v>412.5</v>
      </c>
      <c r="S83" s="74">
        <f t="shared" si="22"/>
        <v>267</v>
      </c>
      <c r="T83" s="74">
        <f t="shared" si="22"/>
        <v>30.599999999999994</v>
      </c>
      <c r="U83" s="74">
        <f t="shared" si="22"/>
        <v>58.349999999999994</v>
      </c>
      <c r="V83" s="74">
        <f t="shared" si="22"/>
        <v>0</v>
      </c>
      <c r="W83" s="74">
        <f t="shared" si="22"/>
        <v>10</v>
      </c>
      <c r="X83" s="74">
        <f t="shared" si="22"/>
        <v>127.50000000000001</v>
      </c>
      <c r="Y83" s="74">
        <f t="shared" si="22"/>
        <v>1783.4999999999998</v>
      </c>
      <c r="Z83" s="74">
        <f t="shared" si="22"/>
        <v>85.67999999999999</v>
      </c>
      <c r="AA83" s="74">
        <f t="shared" si="22"/>
        <v>900</v>
      </c>
      <c r="AB83" s="74">
        <f t="shared" si="22"/>
        <v>0</v>
      </c>
      <c r="AC83" s="74">
        <f t="shared" si="22"/>
        <v>0</v>
      </c>
      <c r="AD83" s="74">
        <f t="shared" si="22"/>
        <v>0</v>
      </c>
      <c r="AE83" s="74">
        <f t="shared" si="22"/>
        <v>1760</v>
      </c>
      <c r="AF83" s="74">
        <f t="shared" si="22"/>
        <v>1080</v>
      </c>
      <c r="AG83" s="74">
        <f t="shared" si="22"/>
        <v>0</v>
      </c>
      <c r="AH83" s="74">
        <f t="shared" si="22"/>
        <v>0</v>
      </c>
      <c r="AI83" s="74">
        <f>SUM(E83:AH83)</f>
        <v>6767.232</v>
      </c>
      <c r="AJ83" s="75"/>
    </row>
    <row r="84" ht="15">
      <c r="AI84" s="1">
        <f>SUM(AI79:AI83)</f>
        <v>28095.291999999998</v>
      </c>
    </row>
  </sheetData>
  <mergeCells count="98">
    <mergeCell ref="O1:AI1"/>
    <mergeCell ref="A2:N2"/>
    <mergeCell ref="O2:AI2"/>
    <mergeCell ref="A4:N4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AD6:AD8"/>
    <mergeCell ref="AE6:AE8"/>
    <mergeCell ref="X6:X8"/>
    <mergeCell ref="Y6:Y8"/>
    <mergeCell ref="Z6:Z8"/>
    <mergeCell ref="AA6:AA8"/>
    <mergeCell ref="AJ6:AJ8"/>
    <mergeCell ref="A9:C9"/>
    <mergeCell ref="A10:C10"/>
    <mergeCell ref="A11:C11"/>
    <mergeCell ref="AF6:AF8"/>
    <mergeCell ref="AG6:AG8"/>
    <mergeCell ref="AH6:AH8"/>
    <mergeCell ref="AI6:AI8"/>
    <mergeCell ref="AB6:AB8"/>
    <mergeCell ref="AC6:AC8"/>
    <mergeCell ref="A12:C12"/>
    <mergeCell ref="A13:C13"/>
    <mergeCell ref="A16:C16"/>
    <mergeCell ref="A17:C17"/>
    <mergeCell ref="A18:C18"/>
    <mergeCell ref="A19:C19"/>
    <mergeCell ref="A20:C20"/>
    <mergeCell ref="A21:C21"/>
    <mergeCell ref="A22:C22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7:C47"/>
    <mergeCell ref="A48:C48"/>
    <mergeCell ref="A49:C49"/>
    <mergeCell ref="A50:C50"/>
    <mergeCell ref="A51:C51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6:C66"/>
    <mergeCell ref="A67:C67"/>
    <mergeCell ref="A68:C68"/>
    <mergeCell ref="A69:C69"/>
    <mergeCell ref="A70:C70"/>
    <mergeCell ref="A73:C73"/>
    <mergeCell ref="A74:C74"/>
    <mergeCell ref="A75:C75"/>
    <mergeCell ref="A76:C76"/>
    <mergeCell ref="A77:C77"/>
    <mergeCell ref="A82:C82"/>
    <mergeCell ref="A83:C83"/>
    <mergeCell ref="A78:C78"/>
    <mergeCell ref="A79:C79"/>
    <mergeCell ref="A80:C80"/>
    <mergeCell ref="A81:C8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K88"/>
  <sheetViews>
    <sheetView workbookViewId="0" topLeftCell="A1">
      <selection activeCell="G34" sqref="G34"/>
    </sheetView>
  </sheetViews>
  <sheetFormatPr defaultColWidth="9.140625" defaultRowHeight="15"/>
  <sheetData>
    <row r="1" spans="2:37" ht="15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18" t="s">
        <v>0</v>
      </c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0"/>
    </row>
    <row r="2" spans="2:37" ht="15.75">
      <c r="B2" s="118" t="s">
        <v>121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 t="s">
        <v>2</v>
      </c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0"/>
    </row>
    <row r="3" spans="2:37" ht="15.75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8"/>
      <c r="Q3" s="13"/>
      <c r="R3" s="13"/>
      <c r="S3" s="13"/>
      <c r="T3" s="13"/>
      <c r="U3" s="13"/>
      <c r="V3" s="13"/>
      <c r="W3" s="13"/>
      <c r="X3" s="13"/>
      <c r="Y3" s="13"/>
      <c r="Z3" s="13" t="s">
        <v>122</v>
      </c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0"/>
    </row>
    <row r="4" spans="2:37" ht="15.75">
      <c r="B4" s="119" t="s">
        <v>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14"/>
    </row>
    <row r="5" spans="2:37" ht="15.7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14"/>
    </row>
    <row r="6" spans="2:37" ht="15.75">
      <c r="B6" s="15"/>
      <c r="C6" s="16"/>
      <c r="D6" s="17"/>
      <c r="E6" s="124" t="s">
        <v>4</v>
      </c>
      <c r="F6" s="117" t="s">
        <v>79</v>
      </c>
      <c r="G6" s="117" t="s">
        <v>31</v>
      </c>
      <c r="H6" s="117" t="s">
        <v>47</v>
      </c>
      <c r="I6" s="117" t="s">
        <v>123</v>
      </c>
      <c r="J6" s="117" t="s">
        <v>31</v>
      </c>
      <c r="K6" s="106" t="s">
        <v>34</v>
      </c>
      <c r="L6" s="117" t="s">
        <v>33</v>
      </c>
      <c r="M6" s="106" t="s">
        <v>101</v>
      </c>
      <c r="N6" s="117" t="s">
        <v>80</v>
      </c>
      <c r="O6" s="117" t="s">
        <v>124</v>
      </c>
      <c r="P6" s="117" t="s">
        <v>50</v>
      </c>
      <c r="Q6" s="117" t="s">
        <v>125</v>
      </c>
      <c r="R6" s="106" t="s">
        <v>38</v>
      </c>
      <c r="S6" s="106" t="s">
        <v>39</v>
      </c>
      <c r="T6" s="106" t="s">
        <v>42</v>
      </c>
      <c r="U6" s="106" t="s">
        <v>35</v>
      </c>
      <c r="V6" s="106" t="s">
        <v>126</v>
      </c>
      <c r="W6" s="106" t="s">
        <v>41</v>
      </c>
      <c r="X6" s="106" t="s">
        <v>127</v>
      </c>
      <c r="Y6" s="106" t="s">
        <v>54</v>
      </c>
      <c r="Z6" s="106" t="s">
        <v>45</v>
      </c>
      <c r="AA6" s="106" t="s">
        <v>128</v>
      </c>
      <c r="AB6" s="117" t="s">
        <v>129</v>
      </c>
      <c r="AC6" s="106" t="s">
        <v>130</v>
      </c>
      <c r="AD6" s="117" t="s">
        <v>72</v>
      </c>
      <c r="AE6" s="153" t="s">
        <v>120</v>
      </c>
      <c r="AF6" s="154" t="s">
        <v>131</v>
      </c>
      <c r="AG6" s="154"/>
      <c r="AH6" s="154"/>
      <c r="AI6" s="154"/>
      <c r="AJ6" s="120" t="s">
        <v>5</v>
      </c>
      <c r="AK6" s="134" t="s">
        <v>23</v>
      </c>
    </row>
    <row r="7" spans="2:37" ht="15.75">
      <c r="B7" s="18" t="s">
        <v>6</v>
      </c>
      <c r="C7" s="19" t="s">
        <v>7</v>
      </c>
      <c r="D7" s="20"/>
      <c r="E7" s="124"/>
      <c r="F7" s="117"/>
      <c r="G7" s="117"/>
      <c r="H7" s="117"/>
      <c r="I7" s="117"/>
      <c r="J7" s="117"/>
      <c r="K7" s="107"/>
      <c r="L7" s="117"/>
      <c r="M7" s="107"/>
      <c r="N7" s="117"/>
      <c r="O7" s="117"/>
      <c r="P7" s="117"/>
      <c r="Q7" s="11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17"/>
      <c r="AC7" s="107"/>
      <c r="AD7" s="117"/>
      <c r="AE7" s="153"/>
      <c r="AF7" s="155"/>
      <c r="AG7" s="155"/>
      <c r="AH7" s="155"/>
      <c r="AI7" s="155"/>
      <c r="AJ7" s="120"/>
      <c r="AK7" s="135"/>
    </row>
    <row r="8" spans="2:37" ht="16.5" thickBot="1">
      <c r="B8" s="18"/>
      <c r="C8" s="19"/>
      <c r="D8" s="20"/>
      <c r="E8" s="125"/>
      <c r="F8" s="106"/>
      <c r="G8" s="106"/>
      <c r="H8" s="106"/>
      <c r="I8" s="106"/>
      <c r="J8" s="106"/>
      <c r="K8" s="107"/>
      <c r="L8" s="106"/>
      <c r="M8" s="107"/>
      <c r="N8" s="106"/>
      <c r="O8" s="106"/>
      <c r="P8" s="106"/>
      <c r="Q8" s="106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6"/>
      <c r="AC8" s="108"/>
      <c r="AD8" s="106"/>
      <c r="AE8" s="154"/>
      <c r="AF8" s="155"/>
      <c r="AG8" s="155"/>
      <c r="AH8" s="155"/>
      <c r="AI8" s="155"/>
      <c r="AJ8" s="121"/>
      <c r="AK8" s="136"/>
    </row>
    <row r="9" spans="2:37" ht="15.75">
      <c r="B9" s="122" t="s">
        <v>8</v>
      </c>
      <c r="C9" s="123"/>
      <c r="D9" s="123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  <c r="AK9" s="24"/>
    </row>
    <row r="10" spans="2:37" ht="18.75">
      <c r="B10" s="112" t="s">
        <v>132</v>
      </c>
      <c r="C10" s="113"/>
      <c r="D10" s="113"/>
      <c r="E10" s="80">
        <v>100</v>
      </c>
      <c r="F10" s="82"/>
      <c r="G10" s="82"/>
      <c r="H10" s="82"/>
      <c r="I10" s="82">
        <v>18</v>
      </c>
      <c r="J10" s="82">
        <v>24</v>
      </c>
      <c r="K10" s="82">
        <v>4</v>
      </c>
      <c r="L10" s="82"/>
      <c r="M10" s="82"/>
      <c r="N10" s="82">
        <v>6</v>
      </c>
      <c r="O10" s="82">
        <v>87</v>
      </c>
      <c r="P10" s="82"/>
      <c r="Q10" s="82">
        <v>10</v>
      </c>
      <c r="R10" s="82"/>
      <c r="S10" s="82">
        <v>12</v>
      </c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26"/>
      <c r="AF10" s="26"/>
      <c r="AG10" s="26"/>
      <c r="AH10" s="26"/>
      <c r="AI10" s="26"/>
      <c r="AJ10" s="27"/>
      <c r="AK10" s="24"/>
    </row>
    <row r="11" spans="2:37" ht="18.75">
      <c r="B11" s="114" t="s">
        <v>133</v>
      </c>
      <c r="C11" s="115"/>
      <c r="D11" s="116"/>
      <c r="E11" s="80">
        <v>150</v>
      </c>
      <c r="F11" s="82"/>
      <c r="G11" s="82"/>
      <c r="H11" s="82"/>
      <c r="I11" s="82"/>
      <c r="J11" s="82"/>
      <c r="K11" s="82">
        <v>2.5</v>
      </c>
      <c r="L11" s="82"/>
      <c r="M11" s="82">
        <v>5.25</v>
      </c>
      <c r="N11" s="82"/>
      <c r="O11" s="82"/>
      <c r="P11" s="82">
        <v>52.5</v>
      </c>
      <c r="Q11" s="82"/>
      <c r="R11" s="82"/>
      <c r="S11" s="82"/>
      <c r="T11" s="82"/>
      <c r="U11" s="82"/>
      <c r="V11" s="82"/>
      <c r="W11" s="82"/>
      <c r="X11" s="82"/>
      <c r="Y11" s="83"/>
      <c r="Z11" s="83"/>
      <c r="AA11" s="83"/>
      <c r="AB11" s="83"/>
      <c r="AC11" s="83"/>
      <c r="AD11" s="83"/>
      <c r="AE11" s="29"/>
      <c r="AF11" s="29"/>
      <c r="AG11" s="29"/>
      <c r="AH11" s="29"/>
      <c r="AI11" s="29"/>
      <c r="AJ11" s="27"/>
      <c r="AK11" s="30"/>
    </row>
    <row r="12" spans="2:37" ht="18.75">
      <c r="B12" s="114" t="s">
        <v>66</v>
      </c>
      <c r="C12" s="115"/>
      <c r="D12" s="116"/>
      <c r="E12" s="80">
        <v>20</v>
      </c>
      <c r="F12" s="82"/>
      <c r="G12" s="82"/>
      <c r="H12" s="82">
        <v>20</v>
      </c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3"/>
      <c r="Z12" s="83"/>
      <c r="AA12" s="83"/>
      <c r="AB12" s="83"/>
      <c r="AC12" s="83"/>
      <c r="AD12" s="83"/>
      <c r="AE12" s="29"/>
      <c r="AF12" s="29"/>
      <c r="AG12" s="29"/>
      <c r="AH12" s="29"/>
      <c r="AI12" s="29"/>
      <c r="AJ12" s="27"/>
      <c r="AK12" s="31"/>
    </row>
    <row r="13" spans="2:37" ht="18.75">
      <c r="B13" s="114" t="s">
        <v>59</v>
      </c>
      <c r="C13" s="115"/>
      <c r="D13" s="116"/>
      <c r="E13" s="80">
        <v>200</v>
      </c>
      <c r="F13" s="82"/>
      <c r="G13" s="82">
        <v>1</v>
      </c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3"/>
      <c r="Z13" s="83"/>
      <c r="AA13" s="83"/>
      <c r="AB13" s="83"/>
      <c r="AC13" s="83"/>
      <c r="AD13" s="83"/>
      <c r="AE13" s="29"/>
      <c r="AF13" s="29"/>
      <c r="AG13" s="29"/>
      <c r="AH13" s="29"/>
      <c r="AI13" s="29"/>
      <c r="AJ13" s="27"/>
      <c r="AK13" s="32"/>
    </row>
    <row r="14" spans="2:37" ht="18.75">
      <c r="B14" s="114" t="s">
        <v>35</v>
      </c>
      <c r="C14" s="115"/>
      <c r="D14" s="116"/>
      <c r="E14" s="80">
        <v>100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>
        <v>100</v>
      </c>
      <c r="V14" s="82"/>
      <c r="W14" s="82"/>
      <c r="X14" s="84"/>
      <c r="Y14" s="85"/>
      <c r="Z14" s="86"/>
      <c r="AA14" s="86"/>
      <c r="AB14" s="86"/>
      <c r="AC14" s="86"/>
      <c r="AD14" s="86"/>
      <c r="AE14" s="91"/>
      <c r="AF14" s="91"/>
      <c r="AG14" s="91"/>
      <c r="AH14" s="70"/>
      <c r="AI14" s="19"/>
      <c r="AJ14" s="27"/>
      <c r="AK14" s="32"/>
    </row>
    <row r="15" spans="2:37" ht="18.75">
      <c r="B15" s="112"/>
      <c r="C15" s="113"/>
      <c r="D15" s="113"/>
      <c r="E15" s="80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4"/>
      <c r="Y15" s="87"/>
      <c r="Z15" s="88"/>
      <c r="AA15" s="88"/>
      <c r="AB15" s="88"/>
      <c r="AC15" s="88"/>
      <c r="AD15" s="88"/>
      <c r="AE15" s="92"/>
      <c r="AF15" s="92"/>
      <c r="AG15" s="92"/>
      <c r="AH15" s="33"/>
      <c r="AI15" s="19"/>
      <c r="AJ15" s="27"/>
      <c r="AK15" s="34"/>
    </row>
    <row r="16" spans="2:37" ht="16.5" thickBot="1">
      <c r="B16" s="35" t="s">
        <v>9</v>
      </c>
      <c r="C16" s="36">
        <v>1</v>
      </c>
      <c r="D16" s="25" t="s">
        <v>10</v>
      </c>
      <c r="E16" s="25"/>
      <c r="F16" s="26">
        <f>SUM(F10:F15)</f>
        <v>0</v>
      </c>
      <c r="G16" s="26">
        <f>SUM(G10:G15)</f>
        <v>1</v>
      </c>
      <c r="H16" s="26">
        <f aca="true" t="shared" si="0" ref="H16:AI16">SUM(H10:H15)/1000</f>
        <v>0.02</v>
      </c>
      <c r="I16" s="26">
        <f t="shared" si="0"/>
        <v>0.018</v>
      </c>
      <c r="J16" s="26">
        <f t="shared" si="0"/>
        <v>0.024</v>
      </c>
      <c r="K16" s="26">
        <f t="shared" si="0"/>
        <v>0.0065</v>
      </c>
      <c r="L16" s="26">
        <f t="shared" si="0"/>
        <v>0</v>
      </c>
      <c r="M16" s="26">
        <f t="shared" si="0"/>
        <v>0.00525</v>
      </c>
      <c r="N16" s="26">
        <f t="shared" si="0"/>
        <v>0.006</v>
      </c>
      <c r="O16" s="26">
        <f t="shared" si="0"/>
        <v>0.087</v>
      </c>
      <c r="P16" s="26">
        <f t="shared" si="0"/>
        <v>0.0525</v>
      </c>
      <c r="Q16" s="26">
        <f t="shared" si="0"/>
        <v>0.01</v>
      </c>
      <c r="R16" s="26">
        <f t="shared" si="0"/>
        <v>0</v>
      </c>
      <c r="S16" s="26">
        <f t="shared" si="0"/>
        <v>0.012</v>
      </c>
      <c r="T16" s="26">
        <f t="shared" si="0"/>
        <v>0</v>
      </c>
      <c r="U16" s="26">
        <f t="shared" si="0"/>
        <v>0.1</v>
      </c>
      <c r="V16" s="26">
        <f t="shared" si="0"/>
        <v>0</v>
      </c>
      <c r="W16" s="26">
        <f t="shared" si="0"/>
        <v>0</v>
      </c>
      <c r="X16" s="26">
        <f t="shared" si="0"/>
        <v>0</v>
      </c>
      <c r="Y16" s="26">
        <f t="shared" si="0"/>
        <v>0</v>
      </c>
      <c r="Z16" s="26">
        <f t="shared" si="0"/>
        <v>0</v>
      </c>
      <c r="AA16" s="26">
        <f t="shared" si="0"/>
        <v>0</v>
      </c>
      <c r="AB16" s="26">
        <f t="shared" si="0"/>
        <v>0</v>
      </c>
      <c r="AC16" s="26">
        <f t="shared" si="0"/>
        <v>0</v>
      </c>
      <c r="AD16" s="26">
        <f t="shared" si="0"/>
        <v>0</v>
      </c>
      <c r="AE16" s="26">
        <f t="shared" si="0"/>
        <v>0</v>
      </c>
      <c r="AF16" s="26">
        <f t="shared" si="0"/>
        <v>0</v>
      </c>
      <c r="AG16" s="26">
        <f t="shared" si="0"/>
        <v>0</v>
      </c>
      <c r="AH16" s="26">
        <f t="shared" si="0"/>
        <v>0</v>
      </c>
      <c r="AI16" s="26">
        <f t="shared" si="0"/>
        <v>0</v>
      </c>
      <c r="AJ16" s="27"/>
      <c r="AK16" s="34"/>
    </row>
    <row r="17" spans="2:37" ht="16.5" thickBot="1">
      <c r="B17" s="37" t="s">
        <v>11</v>
      </c>
      <c r="C17" s="38">
        <v>100</v>
      </c>
      <c r="D17" s="28" t="s">
        <v>10</v>
      </c>
      <c r="E17" s="28"/>
      <c r="F17" s="26">
        <f>F16*C17</f>
        <v>0</v>
      </c>
      <c r="G17" s="26">
        <f>G16*C17</f>
        <v>100</v>
      </c>
      <c r="H17" s="26">
        <f>H16*C17</f>
        <v>2</v>
      </c>
      <c r="I17" s="26">
        <f>I16*C17</f>
        <v>1.7999999999999998</v>
      </c>
      <c r="J17" s="26">
        <f>J16*C17</f>
        <v>2.4</v>
      </c>
      <c r="K17" s="26">
        <f>K16*C17</f>
        <v>0.65</v>
      </c>
      <c r="L17" s="26">
        <f>L16*C17</f>
        <v>0</v>
      </c>
      <c r="M17" s="26">
        <f>M16*C17</f>
        <v>0.525</v>
      </c>
      <c r="N17" s="26">
        <f>N16*C17</f>
        <v>0.6</v>
      </c>
      <c r="O17" s="26">
        <f>O16*C17</f>
        <v>8.7</v>
      </c>
      <c r="P17" s="26">
        <f>P16*C17</f>
        <v>5.25</v>
      </c>
      <c r="Q17" s="26">
        <f>Q16*C17</f>
        <v>1</v>
      </c>
      <c r="R17" s="26">
        <f>R16*C17</f>
        <v>0</v>
      </c>
      <c r="S17" s="26">
        <f>S16*C17</f>
        <v>1.2</v>
      </c>
      <c r="T17" s="26">
        <f>T16*C17</f>
        <v>0</v>
      </c>
      <c r="U17" s="26">
        <f>U16*C17</f>
        <v>10</v>
      </c>
      <c r="V17" s="26">
        <f>V16*C17</f>
        <v>0</v>
      </c>
      <c r="W17" s="26">
        <f>W16*C17</f>
        <v>0</v>
      </c>
      <c r="X17" s="26">
        <f>X16*C17</f>
        <v>0</v>
      </c>
      <c r="Y17" s="26">
        <f>Y16*C17</f>
        <v>0</v>
      </c>
      <c r="Z17" s="26">
        <f>Z16*C17</f>
        <v>0</v>
      </c>
      <c r="AA17" s="26">
        <f>AA16*C17</f>
        <v>0</v>
      </c>
      <c r="AB17" s="26">
        <f>AB16*C17</f>
        <v>0</v>
      </c>
      <c r="AC17" s="26">
        <f>AC16*C17</f>
        <v>0</v>
      </c>
      <c r="AD17" s="26">
        <f>AD16*C17</f>
        <v>0</v>
      </c>
      <c r="AE17" s="26">
        <f>AE16*C17</f>
        <v>0</v>
      </c>
      <c r="AF17" s="26">
        <f>AF16*C17</f>
        <v>0</v>
      </c>
      <c r="AG17" s="26">
        <f>AG16*C17</f>
        <v>0</v>
      </c>
      <c r="AH17" s="26">
        <f>AH16*C17</f>
        <v>0</v>
      </c>
      <c r="AI17" s="26">
        <f>AI16*C17</f>
        <v>0</v>
      </c>
      <c r="AJ17" s="27"/>
      <c r="AK17" s="34"/>
    </row>
    <row r="18" spans="2:37" ht="16.5" thickBot="1">
      <c r="B18" s="126" t="s">
        <v>12</v>
      </c>
      <c r="C18" s="127"/>
      <c r="D18" s="128"/>
      <c r="E18" s="25"/>
      <c r="F18" s="26">
        <v>1.95</v>
      </c>
      <c r="G18" s="26">
        <v>10.8</v>
      </c>
      <c r="H18" s="26">
        <v>25.85</v>
      </c>
      <c r="I18" s="26">
        <v>42.8</v>
      </c>
      <c r="J18" s="26">
        <v>34</v>
      </c>
      <c r="K18" s="26">
        <v>11</v>
      </c>
      <c r="L18" s="26"/>
      <c r="M18" s="26">
        <v>451</v>
      </c>
      <c r="N18" s="26">
        <v>83</v>
      </c>
      <c r="O18" s="26">
        <v>216</v>
      </c>
      <c r="P18" s="26">
        <v>32</v>
      </c>
      <c r="Q18" s="26">
        <v>34.2</v>
      </c>
      <c r="R18" s="40">
        <v>10</v>
      </c>
      <c r="S18" s="40">
        <v>15</v>
      </c>
      <c r="T18" s="40"/>
      <c r="U18" s="40">
        <v>50</v>
      </c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34"/>
    </row>
    <row r="19" spans="2:37" ht="16.5" thickBot="1">
      <c r="B19" s="129" t="s">
        <v>13</v>
      </c>
      <c r="C19" s="130"/>
      <c r="D19" s="130"/>
      <c r="E19" s="41"/>
      <c r="F19" s="42">
        <f>F18*F17</f>
        <v>0</v>
      </c>
      <c r="G19" s="42">
        <f aca="true" t="shared" si="1" ref="G19:AI19">G17*G18</f>
        <v>1080</v>
      </c>
      <c r="H19" s="42">
        <f t="shared" si="1"/>
        <v>51.7</v>
      </c>
      <c r="I19" s="42">
        <f t="shared" si="1"/>
        <v>77.03999999999999</v>
      </c>
      <c r="J19" s="42">
        <f t="shared" si="1"/>
        <v>81.6</v>
      </c>
      <c r="K19" s="42">
        <f t="shared" si="1"/>
        <v>7.15</v>
      </c>
      <c r="L19" s="42">
        <f t="shared" si="1"/>
        <v>0</v>
      </c>
      <c r="M19" s="42">
        <f t="shared" si="1"/>
        <v>236.775</v>
      </c>
      <c r="N19" s="42">
        <f t="shared" si="1"/>
        <v>49.8</v>
      </c>
      <c r="O19" s="42">
        <f t="shared" si="1"/>
        <v>1879.1999999999998</v>
      </c>
      <c r="P19" s="42">
        <f t="shared" si="1"/>
        <v>168</v>
      </c>
      <c r="Q19" s="42">
        <f t="shared" si="1"/>
        <v>34.2</v>
      </c>
      <c r="R19" s="42">
        <f t="shared" si="1"/>
        <v>0</v>
      </c>
      <c r="S19" s="42">
        <f t="shared" si="1"/>
        <v>18</v>
      </c>
      <c r="T19" s="42">
        <f t="shared" si="1"/>
        <v>0</v>
      </c>
      <c r="U19" s="42">
        <f t="shared" si="1"/>
        <v>500</v>
      </c>
      <c r="V19" s="42">
        <f t="shared" si="1"/>
        <v>0</v>
      </c>
      <c r="W19" s="42">
        <f t="shared" si="1"/>
        <v>0</v>
      </c>
      <c r="X19" s="42">
        <f t="shared" si="1"/>
        <v>0</v>
      </c>
      <c r="Y19" s="42">
        <f t="shared" si="1"/>
        <v>0</v>
      </c>
      <c r="Z19" s="42">
        <f t="shared" si="1"/>
        <v>0</v>
      </c>
      <c r="AA19" s="42">
        <f t="shared" si="1"/>
        <v>0</v>
      </c>
      <c r="AB19" s="42">
        <f t="shared" si="1"/>
        <v>0</v>
      </c>
      <c r="AC19" s="42">
        <f t="shared" si="1"/>
        <v>0</v>
      </c>
      <c r="AD19" s="42">
        <f t="shared" si="1"/>
        <v>0</v>
      </c>
      <c r="AE19" s="42">
        <f t="shared" si="1"/>
        <v>0</v>
      </c>
      <c r="AF19" s="42">
        <f t="shared" si="1"/>
        <v>0</v>
      </c>
      <c r="AG19" s="42">
        <f t="shared" si="1"/>
        <v>0</v>
      </c>
      <c r="AH19" s="42">
        <f t="shared" si="1"/>
        <v>0</v>
      </c>
      <c r="AI19" s="42">
        <f t="shared" si="1"/>
        <v>0</v>
      </c>
      <c r="AJ19" s="43">
        <f>SUM(F19:AI19)</f>
        <v>4183.465</v>
      </c>
      <c r="AK19" s="34">
        <f>AJ19/C17</f>
        <v>41.83465</v>
      </c>
    </row>
    <row r="20" spans="2:37" ht="15.75">
      <c r="B20" s="131" t="s">
        <v>14</v>
      </c>
      <c r="C20" s="127"/>
      <c r="D20" s="127"/>
      <c r="E20" s="44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6"/>
      <c r="AA20" s="46"/>
      <c r="AB20" s="46"/>
      <c r="AC20" s="46"/>
      <c r="AD20" s="46"/>
      <c r="AE20" s="46"/>
      <c r="AF20" s="46"/>
      <c r="AG20" s="46"/>
      <c r="AH20" s="47"/>
      <c r="AI20" s="48"/>
      <c r="AJ20" s="46"/>
      <c r="AK20" s="34"/>
    </row>
    <row r="21" spans="2:37" ht="18.75">
      <c r="B21" s="112" t="s">
        <v>132</v>
      </c>
      <c r="C21" s="113"/>
      <c r="D21" s="113"/>
      <c r="E21" s="80">
        <v>100</v>
      </c>
      <c r="F21" s="82"/>
      <c r="G21" s="82"/>
      <c r="H21" s="82"/>
      <c r="I21" s="82">
        <v>18</v>
      </c>
      <c r="J21" s="82">
        <v>24</v>
      </c>
      <c r="K21" s="82">
        <v>4</v>
      </c>
      <c r="L21" s="82"/>
      <c r="M21" s="82"/>
      <c r="N21" s="82">
        <v>6</v>
      </c>
      <c r="O21" s="82">
        <v>87</v>
      </c>
      <c r="P21" s="82"/>
      <c r="Q21" s="82">
        <v>10</v>
      </c>
      <c r="R21" s="82"/>
      <c r="S21" s="82">
        <v>12</v>
      </c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26"/>
      <c r="AF21" s="26"/>
      <c r="AG21" s="26"/>
      <c r="AH21" s="26"/>
      <c r="AI21" s="26"/>
      <c r="AJ21" s="27"/>
      <c r="AK21" s="34"/>
    </row>
    <row r="22" spans="2:37" ht="18.75">
      <c r="B22" s="114" t="s">
        <v>133</v>
      </c>
      <c r="C22" s="115"/>
      <c r="D22" s="116"/>
      <c r="E22" s="80">
        <v>150</v>
      </c>
      <c r="F22" s="82"/>
      <c r="G22" s="82"/>
      <c r="H22" s="82"/>
      <c r="I22" s="82"/>
      <c r="J22" s="82"/>
      <c r="K22" s="82">
        <v>2.5</v>
      </c>
      <c r="L22" s="82"/>
      <c r="M22" s="82">
        <v>5.25</v>
      </c>
      <c r="N22" s="82"/>
      <c r="O22" s="82"/>
      <c r="P22" s="82">
        <v>52.5</v>
      </c>
      <c r="Q22" s="82"/>
      <c r="R22" s="82"/>
      <c r="S22" s="82"/>
      <c r="T22" s="82"/>
      <c r="U22" s="82"/>
      <c r="V22" s="82"/>
      <c r="W22" s="82"/>
      <c r="X22" s="82"/>
      <c r="Y22" s="83"/>
      <c r="Z22" s="83"/>
      <c r="AA22" s="83"/>
      <c r="AB22" s="83"/>
      <c r="AC22" s="83"/>
      <c r="AD22" s="83"/>
      <c r="AE22" s="29"/>
      <c r="AF22" s="29"/>
      <c r="AG22" s="29"/>
      <c r="AH22" s="29"/>
      <c r="AI22" s="29"/>
      <c r="AJ22" s="27"/>
      <c r="AK22" s="34"/>
    </row>
    <row r="23" spans="2:37" ht="18.75">
      <c r="B23" s="114" t="s">
        <v>66</v>
      </c>
      <c r="C23" s="115"/>
      <c r="D23" s="116"/>
      <c r="E23" s="80">
        <v>20</v>
      </c>
      <c r="F23" s="82"/>
      <c r="G23" s="82"/>
      <c r="H23" s="82">
        <v>20</v>
      </c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3"/>
      <c r="Z23" s="83"/>
      <c r="AA23" s="83"/>
      <c r="AB23" s="83"/>
      <c r="AC23" s="83"/>
      <c r="AD23" s="83"/>
      <c r="AE23" s="29"/>
      <c r="AF23" s="29"/>
      <c r="AG23" s="29"/>
      <c r="AH23" s="29"/>
      <c r="AI23" s="29"/>
      <c r="AJ23" s="27"/>
      <c r="AK23" s="34"/>
    </row>
    <row r="24" spans="2:37" ht="18.75">
      <c r="B24" s="114" t="s">
        <v>59</v>
      </c>
      <c r="C24" s="115"/>
      <c r="D24" s="116"/>
      <c r="E24" s="80">
        <v>200</v>
      </c>
      <c r="F24" s="82"/>
      <c r="G24" s="82">
        <v>1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3"/>
      <c r="Z24" s="83"/>
      <c r="AA24" s="83"/>
      <c r="AB24" s="83"/>
      <c r="AC24" s="83"/>
      <c r="AD24" s="83"/>
      <c r="AE24" s="29"/>
      <c r="AF24" s="29"/>
      <c r="AG24" s="29"/>
      <c r="AH24" s="29"/>
      <c r="AI24" s="29"/>
      <c r="AJ24" s="27"/>
      <c r="AK24" s="34"/>
    </row>
    <row r="25" spans="2:37" ht="18.75">
      <c r="B25" s="114" t="s">
        <v>35</v>
      </c>
      <c r="C25" s="115"/>
      <c r="D25" s="116"/>
      <c r="E25" s="80">
        <v>100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>
        <v>100</v>
      </c>
      <c r="V25" s="82"/>
      <c r="W25" s="82"/>
      <c r="X25" s="84"/>
      <c r="Y25" s="85"/>
      <c r="Z25" s="86"/>
      <c r="AA25" s="86"/>
      <c r="AB25" s="86"/>
      <c r="AC25" s="86"/>
      <c r="AD25" s="86"/>
      <c r="AE25" s="91"/>
      <c r="AF25" s="91"/>
      <c r="AG25" s="91"/>
      <c r="AH25" s="70"/>
      <c r="AI25" s="19"/>
      <c r="AJ25" s="27"/>
      <c r="AK25" s="34"/>
    </row>
    <row r="26" spans="2:37" ht="18.75">
      <c r="B26" s="112"/>
      <c r="C26" s="113"/>
      <c r="D26" s="113"/>
      <c r="E26" s="80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4"/>
      <c r="Y26" s="82"/>
      <c r="Z26" s="82"/>
      <c r="AA26" s="82"/>
      <c r="AB26" s="82"/>
      <c r="AC26" s="82"/>
      <c r="AD26" s="82"/>
      <c r="AE26" s="26"/>
      <c r="AF26" s="26"/>
      <c r="AG26" s="26"/>
      <c r="AH26" s="26"/>
      <c r="AI26" s="19"/>
      <c r="AJ26" s="27"/>
      <c r="AK26" s="34"/>
    </row>
    <row r="27" spans="2:37" ht="16.5" thickBot="1">
      <c r="B27" s="35" t="s">
        <v>9</v>
      </c>
      <c r="C27" s="36">
        <v>1</v>
      </c>
      <c r="D27" s="25" t="s">
        <v>10</v>
      </c>
      <c r="E27" s="25"/>
      <c r="F27" s="26">
        <f>SUM(F21:F26)</f>
        <v>0</v>
      </c>
      <c r="G27" s="26">
        <f>SUM(G21:G26)</f>
        <v>1</v>
      </c>
      <c r="H27" s="26">
        <f aca="true" t="shared" si="2" ref="H27:AI27">SUM(H21:H26)/1000</f>
        <v>0.02</v>
      </c>
      <c r="I27" s="26">
        <f t="shared" si="2"/>
        <v>0.018</v>
      </c>
      <c r="J27" s="26">
        <f t="shared" si="2"/>
        <v>0.024</v>
      </c>
      <c r="K27" s="26">
        <f t="shared" si="2"/>
        <v>0.0065</v>
      </c>
      <c r="L27" s="26">
        <f t="shared" si="2"/>
        <v>0</v>
      </c>
      <c r="M27" s="26">
        <f t="shared" si="2"/>
        <v>0.00525</v>
      </c>
      <c r="N27" s="26">
        <f t="shared" si="2"/>
        <v>0.006</v>
      </c>
      <c r="O27" s="26">
        <f t="shared" si="2"/>
        <v>0.087</v>
      </c>
      <c r="P27" s="26">
        <f t="shared" si="2"/>
        <v>0.0525</v>
      </c>
      <c r="Q27" s="26">
        <f t="shared" si="2"/>
        <v>0.01</v>
      </c>
      <c r="R27" s="26">
        <f t="shared" si="2"/>
        <v>0</v>
      </c>
      <c r="S27" s="26">
        <f t="shared" si="2"/>
        <v>0.012</v>
      </c>
      <c r="T27" s="26">
        <f t="shared" si="2"/>
        <v>0</v>
      </c>
      <c r="U27" s="26">
        <f t="shared" si="2"/>
        <v>0.1</v>
      </c>
      <c r="V27" s="26">
        <f t="shared" si="2"/>
        <v>0</v>
      </c>
      <c r="W27" s="26">
        <f t="shared" si="2"/>
        <v>0</v>
      </c>
      <c r="X27" s="26">
        <f t="shared" si="2"/>
        <v>0</v>
      </c>
      <c r="Y27" s="26">
        <f t="shared" si="2"/>
        <v>0</v>
      </c>
      <c r="Z27" s="26">
        <f t="shared" si="2"/>
        <v>0</v>
      </c>
      <c r="AA27" s="26">
        <f t="shared" si="2"/>
        <v>0</v>
      </c>
      <c r="AB27" s="26">
        <f t="shared" si="2"/>
        <v>0</v>
      </c>
      <c r="AC27" s="26">
        <f t="shared" si="2"/>
        <v>0</v>
      </c>
      <c r="AD27" s="26">
        <f t="shared" si="2"/>
        <v>0</v>
      </c>
      <c r="AE27" s="26">
        <f t="shared" si="2"/>
        <v>0</v>
      </c>
      <c r="AF27" s="26">
        <f t="shared" si="2"/>
        <v>0</v>
      </c>
      <c r="AG27" s="26">
        <f t="shared" si="2"/>
        <v>0</v>
      </c>
      <c r="AH27" s="26">
        <f t="shared" si="2"/>
        <v>0</v>
      </c>
      <c r="AI27" s="26">
        <f t="shared" si="2"/>
        <v>0</v>
      </c>
      <c r="AJ27" s="27"/>
      <c r="AK27" s="34"/>
    </row>
    <row r="28" spans="2:37" ht="16.5" thickBot="1">
      <c r="B28" s="37" t="s">
        <v>11</v>
      </c>
      <c r="C28" s="38">
        <v>100</v>
      </c>
      <c r="D28" s="28" t="s">
        <v>10</v>
      </c>
      <c r="E28" s="28"/>
      <c r="F28" s="26">
        <f>F27*C28</f>
        <v>0</v>
      </c>
      <c r="G28" s="26">
        <f>G27*C28</f>
        <v>100</v>
      </c>
      <c r="H28" s="26">
        <f>H27*C28</f>
        <v>2</v>
      </c>
      <c r="I28" s="26">
        <f>I27*C28</f>
        <v>1.7999999999999998</v>
      </c>
      <c r="J28" s="26">
        <f>J27*C28</f>
        <v>2.4</v>
      </c>
      <c r="K28" s="26">
        <f>K27*C28</f>
        <v>0.65</v>
      </c>
      <c r="L28" s="26">
        <f>L27*C28</f>
        <v>0</v>
      </c>
      <c r="M28" s="26">
        <f>M27*C28</f>
        <v>0.525</v>
      </c>
      <c r="N28" s="26">
        <f>N27*C28</f>
        <v>0.6</v>
      </c>
      <c r="O28" s="26">
        <f>O27*C28</f>
        <v>8.7</v>
      </c>
      <c r="P28" s="26">
        <f>P27*C28</f>
        <v>5.25</v>
      </c>
      <c r="Q28" s="26">
        <f>Q27*C28</f>
        <v>1</v>
      </c>
      <c r="R28" s="26">
        <f>R27*C28</f>
        <v>0</v>
      </c>
      <c r="S28" s="26">
        <f>S27*C28</f>
        <v>1.2</v>
      </c>
      <c r="T28" s="26">
        <f>T27*C28</f>
        <v>0</v>
      </c>
      <c r="U28" s="26">
        <f>U27*C28</f>
        <v>10</v>
      </c>
      <c r="V28" s="26">
        <f>V27*C28</f>
        <v>0</v>
      </c>
      <c r="W28" s="26">
        <f>W27*C28</f>
        <v>0</v>
      </c>
      <c r="X28" s="26">
        <f>X27*C28</f>
        <v>0</v>
      </c>
      <c r="Y28" s="26">
        <f>Y27*C28</f>
        <v>0</v>
      </c>
      <c r="Z28" s="26">
        <f>Z27*C28</f>
        <v>0</v>
      </c>
      <c r="AA28" s="26">
        <f>AA27*C28</f>
        <v>0</v>
      </c>
      <c r="AB28" s="26">
        <f>AB27*C28</f>
        <v>0</v>
      </c>
      <c r="AC28" s="26">
        <f>AC27*C28</f>
        <v>0</v>
      </c>
      <c r="AD28" s="26">
        <f>AD27*C28</f>
        <v>0</v>
      </c>
      <c r="AE28" s="26">
        <f>AE27*C28</f>
        <v>0</v>
      </c>
      <c r="AF28" s="26">
        <f>AF27*C28</f>
        <v>0</v>
      </c>
      <c r="AG28" s="26">
        <f>AG27*C28</f>
        <v>0</v>
      </c>
      <c r="AH28" s="26">
        <f>AH27*C28</f>
        <v>0</v>
      </c>
      <c r="AI28" s="26">
        <f>AI27*C28</f>
        <v>0</v>
      </c>
      <c r="AJ28" s="27"/>
      <c r="AK28" s="34"/>
    </row>
    <row r="29" spans="2:37" ht="16.5" thickBot="1">
      <c r="B29" s="126" t="s">
        <v>12</v>
      </c>
      <c r="C29" s="127"/>
      <c r="D29" s="128"/>
      <c r="E29" s="25"/>
      <c r="F29" s="26"/>
      <c r="G29" s="26">
        <v>10.8</v>
      </c>
      <c r="H29" s="26">
        <v>25.85</v>
      </c>
      <c r="I29" s="26">
        <v>42.8</v>
      </c>
      <c r="J29" s="26">
        <v>34</v>
      </c>
      <c r="K29" s="26">
        <v>11</v>
      </c>
      <c r="L29" s="26"/>
      <c r="M29" s="26">
        <v>451</v>
      </c>
      <c r="N29" s="26">
        <v>83</v>
      </c>
      <c r="O29" s="26">
        <v>216</v>
      </c>
      <c r="P29" s="26">
        <v>32</v>
      </c>
      <c r="Q29" s="26">
        <v>34.2</v>
      </c>
      <c r="R29" s="40">
        <v>10</v>
      </c>
      <c r="S29" s="40">
        <v>15</v>
      </c>
      <c r="T29" s="40"/>
      <c r="U29" s="40">
        <v>50</v>
      </c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34"/>
    </row>
    <row r="30" spans="2:37" ht="16.5" thickBot="1">
      <c r="B30" s="132" t="s">
        <v>13</v>
      </c>
      <c r="C30" s="133"/>
      <c r="D30" s="133"/>
      <c r="E30" s="49"/>
      <c r="F30" s="42">
        <f>F29*F28</f>
        <v>0</v>
      </c>
      <c r="G30" s="42">
        <f aca="true" t="shared" si="3" ref="G30:AI30">G28*G29</f>
        <v>1080</v>
      </c>
      <c r="H30" s="42">
        <f t="shared" si="3"/>
        <v>51.7</v>
      </c>
      <c r="I30" s="42">
        <f t="shared" si="3"/>
        <v>77.03999999999999</v>
      </c>
      <c r="J30" s="42">
        <f t="shared" si="3"/>
        <v>81.6</v>
      </c>
      <c r="K30" s="42">
        <f t="shared" si="3"/>
        <v>7.15</v>
      </c>
      <c r="L30" s="42">
        <f t="shared" si="3"/>
        <v>0</v>
      </c>
      <c r="M30" s="42">
        <f t="shared" si="3"/>
        <v>236.775</v>
      </c>
      <c r="N30" s="42">
        <f t="shared" si="3"/>
        <v>49.8</v>
      </c>
      <c r="O30" s="42">
        <f t="shared" si="3"/>
        <v>1879.1999999999998</v>
      </c>
      <c r="P30" s="42">
        <f t="shared" si="3"/>
        <v>168</v>
      </c>
      <c r="Q30" s="42">
        <f t="shared" si="3"/>
        <v>34.2</v>
      </c>
      <c r="R30" s="42">
        <f t="shared" si="3"/>
        <v>0</v>
      </c>
      <c r="S30" s="42">
        <f t="shared" si="3"/>
        <v>18</v>
      </c>
      <c r="T30" s="42">
        <f t="shared" si="3"/>
        <v>0</v>
      </c>
      <c r="U30" s="42">
        <f t="shared" si="3"/>
        <v>500</v>
      </c>
      <c r="V30" s="42">
        <f t="shared" si="3"/>
        <v>0</v>
      </c>
      <c r="W30" s="42">
        <f t="shared" si="3"/>
        <v>0</v>
      </c>
      <c r="X30" s="42">
        <f t="shared" si="3"/>
        <v>0</v>
      </c>
      <c r="Y30" s="42">
        <f t="shared" si="3"/>
        <v>0</v>
      </c>
      <c r="Z30" s="42">
        <f t="shared" si="3"/>
        <v>0</v>
      </c>
      <c r="AA30" s="42">
        <f t="shared" si="3"/>
        <v>0</v>
      </c>
      <c r="AB30" s="42">
        <f t="shared" si="3"/>
        <v>0</v>
      </c>
      <c r="AC30" s="42">
        <f t="shared" si="3"/>
        <v>0</v>
      </c>
      <c r="AD30" s="42">
        <f>AD28*AD29</f>
        <v>0</v>
      </c>
      <c r="AE30" s="42">
        <f t="shared" si="3"/>
        <v>0</v>
      </c>
      <c r="AF30" s="42">
        <f t="shared" si="3"/>
        <v>0</v>
      </c>
      <c r="AG30" s="42">
        <f>AG28*AG29</f>
        <v>0</v>
      </c>
      <c r="AH30" s="42">
        <f t="shared" si="3"/>
        <v>0</v>
      </c>
      <c r="AI30" s="42">
        <f t="shared" si="3"/>
        <v>0</v>
      </c>
      <c r="AJ30" s="43">
        <f>SUM(F30:AI30)</f>
        <v>4183.465</v>
      </c>
      <c r="AK30" s="34">
        <f>AJ30/C28</f>
        <v>41.83465</v>
      </c>
    </row>
    <row r="31" spans="2:37" ht="15.75">
      <c r="B31" s="99" t="s">
        <v>15</v>
      </c>
      <c r="C31" s="100"/>
      <c r="D31" s="100"/>
      <c r="E31" s="50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2"/>
      <c r="AK31" s="34"/>
    </row>
    <row r="32" spans="2:37" ht="18.75">
      <c r="B32" s="112" t="s">
        <v>134</v>
      </c>
      <c r="C32" s="113"/>
      <c r="D32" s="113"/>
      <c r="E32" s="80">
        <v>250</v>
      </c>
      <c r="F32" s="82"/>
      <c r="G32" s="82"/>
      <c r="H32" s="82"/>
      <c r="I32" s="82"/>
      <c r="J32" s="82"/>
      <c r="K32" s="82">
        <v>2.5</v>
      </c>
      <c r="L32" s="82"/>
      <c r="M32" s="82"/>
      <c r="N32" s="82">
        <v>5</v>
      </c>
      <c r="O32" s="82"/>
      <c r="P32" s="82"/>
      <c r="Q32" s="82"/>
      <c r="R32" s="82">
        <v>77</v>
      </c>
      <c r="S32" s="82">
        <v>12.5</v>
      </c>
      <c r="T32" s="82">
        <v>12</v>
      </c>
      <c r="U32" s="82"/>
      <c r="V32" s="82">
        <v>20.25</v>
      </c>
      <c r="W32" s="82"/>
      <c r="X32" s="82"/>
      <c r="Y32" s="82"/>
      <c r="Z32" s="82"/>
      <c r="AA32" s="82"/>
      <c r="AB32" s="82"/>
      <c r="AC32" s="82"/>
      <c r="AD32" s="82"/>
      <c r="AE32" s="26"/>
      <c r="AF32" s="26"/>
      <c r="AG32" s="26"/>
      <c r="AH32" s="26"/>
      <c r="AI32" s="26"/>
      <c r="AJ32" s="27"/>
      <c r="AK32" s="34"/>
    </row>
    <row r="33" spans="2:37" ht="18.75">
      <c r="B33" s="114" t="s">
        <v>135</v>
      </c>
      <c r="C33" s="115"/>
      <c r="D33" s="116"/>
      <c r="E33" s="80">
        <v>100</v>
      </c>
      <c r="F33" s="82"/>
      <c r="G33" s="82"/>
      <c r="H33" s="82"/>
      <c r="I33" s="82"/>
      <c r="J33" s="82"/>
      <c r="K33" s="82"/>
      <c r="L33" s="82">
        <v>5</v>
      </c>
      <c r="M33" s="82"/>
      <c r="N33" s="82">
        <v>5</v>
      </c>
      <c r="O33" s="82"/>
      <c r="P33" s="82"/>
      <c r="Q33" s="82"/>
      <c r="R33" s="82"/>
      <c r="S33" s="82"/>
      <c r="T33" s="82">
        <v>12</v>
      </c>
      <c r="U33" s="82"/>
      <c r="V33" s="82"/>
      <c r="W33" s="82">
        <v>99</v>
      </c>
      <c r="X33" s="82"/>
      <c r="Y33" s="82"/>
      <c r="Z33" s="82"/>
      <c r="AA33" s="82"/>
      <c r="AB33" s="82"/>
      <c r="AC33" s="82"/>
      <c r="AD33" s="82"/>
      <c r="AE33" s="26"/>
      <c r="AF33" s="26"/>
      <c r="AG33" s="26"/>
      <c r="AH33" s="26"/>
      <c r="AI33" s="26"/>
      <c r="AJ33" s="27"/>
      <c r="AK33" s="34"/>
    </row>
    <row r="34" spans="2:37" ht="18.75">
      <c r="B34" s="114" t="s">
        <v>136</v>
      </c>
      <c r="C34" s="115"/>
      <c r="D34" s="116"/>
      <c r="E34" s="80" t="s">
        <v>137</v>
      </c>
      <c r="F34" s="82"/>
      <c r="G34" s="82"/>
      <c r="H34" s="82"/>
      <c r="I34" s="82"/>
      <c r="J34" s="82"/>
      <c r="K34" s="82">
        <v>2</v>
      </c>
      <c r="L34" s="82"/>
      <c r="M34" s="82"/>
      <c r="N34" s="82">
        <v>9.45</v>
      </c>
      <c r="O34" s="82"/>
      <c r="P34" s="82"/>
      <c r="Q34" s="82"/>
      <c r="R34" s="82"/>
      <c r="S34" s="82">
        <v>13.5</v>
      </c>
      <c r="T34" s="82">
        <v>14.25</v>
      </c>
      <c r="U34" s="82"/>
      <c r="V34" s="82"/>
      <c r="W34" s="82"/>
      <c r="X34" s="82">
        <v>96</v>
      </c>
      <c r="Y34" s="82">
        <v>7.5</v>
      </c>
      <c r="Z34" s="82">
        <v>52.5</v>
      </c>
      <c r="AA34" s="82"/>
      <c r="AB34" s="82"/>
      <c r="AC34" s="82"/>
      <c r="AD34" s="82"/>
      <c r="AE34" s="26"/>
      <c r="AF34" s="26"/>
      <c r="AG34" s="26"/>
      <c r="AH34" s="26"/>
      <c r="AI34" s="26"/>
      <c r="AJ34" s="27"/>
      <c r="AK34" s="34"/>
    </row>
    <row r="35" spans="2:37" ht="18.75">
      <c r="B35" s="114" t="s">
        <v>66</v>
      </c>
      <c r="C35" s="115"/>
      <c r="D35" s="116"/>
      <c r="E35" s="80">
        <v>40</v>
      </c>
      <c r="F35" s="82"/>
      <c r="G35" s="82"/>
      <c r="H35" s="82">
        <v>40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26"/>
      <c r="AF35" s="26"/>
      <c r="AG35" s="26"/>
      <c r="AH35" s="26"/>
      <c r="AI35" s="26"/>
      <c r="AJ35" s="27"/>
      <c r="AK35" s="34"/>
    </row>
    <row r="36" spans="2:37" ht="18.75">
      <c r="B36" s="114" t="s">
        <v>65</v>
      </c>
      <c r="C36" s="115"/>
      <c r="D36" s="116"/>
      <c r="E36" s="80">
        <v>200</v>
      </c>
      <c r="F36" s="82"/>
      <c r="G36" s="82"/>
      <c r="H36" s="82"/>
      <c r="I36" s="82"/>
      <c r="J36" s="82"/>
      <c r="K36" s="82"/>
      <c r="L36" s="82">
        <v>10</v>
      </c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>
        <v>24</v>
      </c>
      <c r="AB36" s="82"/>
      <c r="AC36" s="82"/>
      <c r="AD36" s="82"/>
      <c r="AE36" s="26"/>
      <c r="AF36" s="26"/>
      <c r="AG36" s="26"/>
      <c r="AH36" s="26"/>
      <c r="AI36" s="26"/>
      <c r="AJ36" s="27"/>
      <c r="AK36" s="34"/>
    </row>
    <row r="37" spans="2:37" ht="15.75">
      <c r="B37" s="126" t="s">
        <v>120</v>
      </c>
      <c r="C37" s="128"/>
      <c r="D37" s="128"/>
      <c r="E37" s="25">
        <v>60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>
        <v>60</v>
      </c>
      <c r="AF37" s="26"/>
      <c r="AG37" s="26"/>
      <c r="AH37" s="26"/>
      <c r="AI37" s="26"/>
      <c r="AJ37" s="27"/>
      <c r="AK37" s="34"/>
    </row>
    <row r="38" spans="2:37" ht="16.5" thickBot="1">
      <c r="B38" s="35" t="s">
        <v>9</v>
      </c>
      <c r="C38" s="36">
        <v>1</v>
      </c>
      <c r="D38" s="25" t="s">
        <v>10</v>
      </c>
      <c r="E38" s="25"/>
      <c r="F38" s="26">
        <f aca="true" t="shared" si="4" ref="F38:AI38">SUM(F32:F37)/1000</f>
        <v>0</v>
      </c>
      <c r="G38" s="26">
        <f t="shared" si="4"/>
        <v>0</v>
      </c>
      <c r="H38" s="26">
        <f t="shared" si="4"/>
        <v>0.04</v>
      </c>
      <c r="I38" s="26">
        <f t="shared" si="4"/>
        <v>0</v>
      </c>
      <c r="J38" s="26">
        <f t="shared" si="4"/>
        <v>0</v>
      </c>
      <c r="K38" s="26">
        <f t="shared" si="4"/>
        <v>0.0045</v>
      </c>
      <c r="L38" s="26">
        <f t="shared" si="4"/>
        <v>0.015</v>
      </c>
      <c r="M38" s="26">
        <f t="shared" si="4"/>
        <v>0</v>
      </c>
      <c r="N38" s="26">
        <f t="shared" si="4"/>
        <v>0.01945</v>
      </c>
      <c r="O38" s="26">
        <f t="shared" si="4"/>
        <v>0</v>
      </c>
      <c r="P38" s="26">
        <f t="shared" si="4"/>
        <v>0</v>
      </c>
      <c r="Q38" s="26">
        <f t="shared" si="4"/>
        <v>0</v>
      </c>
      <c r="R38" s="26">
        <f t="shared" si="4"/>
        <v>0.077</v>
      </c>
      <c r="S38" s="26">
        <f t="shared" si="4"/>
        <v>0.026</v>
      </c>
      <c r="T38" s="26">
        <f t="shared" si="4"/>
        <v>0.03825</v>
      </c>
      <c r="U38" s="26">
        <f t="shared" si="4"/>
        <v>0</v>
      </c>
      <c r="V38" s="26">
        <f t="shared" si="4"/>
        <v>0.02025</v>
      </c>
      <c r="W38" s="26">
        <f t="shared" si="4"/>
        <v>0.099</v>
      </c>
      <c r="X38" s="26">
        <f t="shared" si="4"/>
        <v>0.096</v>
      </c>
      <c r="Y38" s="26">
        <f t="shared" si="4"/>
        <v>0.0075</v>
      </c>
      <c r="Z38" s="26">
        <f t="shared" si="4"/>
        <v>0.0525</v>
      </c>
      <c r="AA38" s="26">
        <f t="shared" si="4"/>
        <v>0.024</v>
      </c>
      <c r="AB38" s="26">
        <f t="shared" si="4"/>
        <v>0</v>
      </c>
      <c r="AC38" s="26">
        <f t="shared" si="4"/>
        <v>0</v>
      </c>
      <c r="AD38" s="26">
        <f t="shared" si="4"/>
        <v>0</v>
      </c>
      <c r="AE38" s="26">
        <f t="shared" si="4"/>
        <v>0.06</v>
      </c>
      <c r="AF38" s="26">
        <f t="shared" si="4"/>
        <v>0</v>
      </c>
      <c r="AG38" s="26">
        <f t="shared" si="4"/>
        <v>0</v>
      </c>
      <c r="AH38" s="26">
        <f t="shared" si="4"/>
        <v>0</v>
      </c>
      <c r="AI38" s="26">
        <f t="shared" si="4"/>
        <v>0</v>
      </c>
      <c r="AJ38" s="27"/>
      <c r="AK38" s="34"/>
    </row>
    <row r="39" spans="2:37" ht="16.5" thickBot="1">
      <c r="B39" s="37" t="s">
        <v>11</v>
      </c>
      <c r="C39" s="38">
        <v>100</v>
      </c>
      <c r="D39" s="28" t="s">
        <v>10</v>
      </c>
      <c r="E39" s="28"/>
      <c r="F39" s="26">
        <f>F38*C39</f>
        <v>0</v>
      </c>
      <c r="G39" s="26">
        <f>G38*C39</f>
        <v>0</v>
      </c>
      <c r="H39" s="26">
        <f>H38*C39</f>
        <v>4</v>
      </c>
      <c r="I39" s="26">
        <f>I38*C39</f>
        <v>0</v>
      </c>
      <c r="J39" s="26">
        <f>J38*C39</f>
        <v>0</v>
      </c>
      <c r="K39" s="26">
        <f>K38*C39</f>
        <v>0.44999999999999996</v>
      </c>
      <c r="L39" s="26">
        <f>L38*C39</f>
        <v>1.5</v>
      </c>
      <c r="M39" s="26">
        <f>M38*C39</f>
        <v>0</v>
      </c>
      <c r="N39" s="26">
        <f>N38*C39</f>
        <v>1.9449999999999998</v>
      </c>
      <c r="O39" s="26">
        <f>O38*C39</f>
        <v>0</v>
      </c>
      <c r="P39" s="26">
        <f>P38*C39</f>
        <v>0</v>
      </c>
      <c r="Q39" s="26">
        <f>Q38*C39</f>
        <v>0</v>
      </c>
      <c r="R39" s="26">
        <f>R38*C39</f>
        <v>7.7</v>
      </c>
      <c r="S39" s="26">
        <f>S38*C39</f>
        <v>2.6</v>
      </c>
      <c r="T39" s="26">
        <f>T38*C39</f>
        <v>3.8249999999999997</v>
      </c>
      <c r="U39" s="26">
        <f>U38*C39</f>
        <v>0</v>
      </c>
      <c r="V39" s="26">
        <f>V38*C39</f>
        <v>2.025</v>
      </c>
      <c r="W39" s="26">
        <f>W38*C39</f>
        <v>9.9</v>
      </c>
      <c r="X39" s="26">
        <f>X38*C39</f>
        <v>9.6</v>
      </c>
      <c r="Y39" s="26">
        <f>Y38*C39</f>
        <v>0.75</v>
      </c>
      <c r="Z39" s="26">
        <f>Z38*C39</f>
        <v>5.25</v>
      </c>
      <c r="AA39" s="26">
        <f>AA38*C39</f>
        <v>2.4</v>
      </c>
      <c r="AB39" s="26">
        <f>AB38*C39</f>
        <v>0</v>
      </c>
      <c r="AC39" s="26">
        <f>AC38*C39</f>
        <v>0</v>
      </c>
      <c r="AD39" s="26">
        <f>AD38*C39</f>
        <v>0</v>
      </c>
      <c r="AE39" s="26">
        <f>AE38*C39</f>
        <v>6</v>
      </c>
      <c r="AF39" s="26">
        <f>AF38*C39</f>
        <v>0</v>
      </c>
      <c r="AG39" s="26">
        <f>AG38*C39</f>
        <v>0</v>
      </c>
      <c r="AH39" s="26">
        <f>AH38*C39</f>
        <v>0</v>
      </c>
      <c r="AI39" s="26">
        <f>AI38*C39</f>
        <v>0</v>
      </c>
      <c r="AJ39" s="27"/>
      <c r="AK39" s="34"/>
    </row>
    <row r="40" spans="2:37" ht="16.5" thickBot="1">
      <c r="B40" s="126" t="s">
        <v>12</v>
      </c>
      <c r="C40" s="127"/>
      <c r="D40" s="128"/>
      <c r="E40" s="25"/>
      <c r="F40" s="26"/>
      <c r="G40" s="26"/>
      <c r="H40" s="26">
        <v>25.85</v>
      </c>
      <c r="I40" s="26"/>
      <c r="J40" s="26"/>
      <c r="K40" s="26">
        <v>11</v>
      </c>
      <c r="L40" s="26">
        <v>42</v>
      </c>
      <c r="M40" s="26"/>
      <c r="N40" s="26">
        <v>83</v>
      </c>
      <c r="O40" s="26"/>
      <c r="P40" s="26"/>
      <c r="Q40" s="26"/>
      <c r="R40" s="29">
        <v>10</v>
      </c>
      <c r="S40" s="29">
        <v>15</v>
      </c>
      <c r="T40" s="29">
        <v>15</v>
      </c>
      <c r="U40" s="29"/>
      <c r="V40" s="29">
        <v>34</v>
      </c>
      <c r="W40" s="29">
        <v>11.5</v>
      </c>
      <c r="X40" s="29">
        <v>123</v>
      </c>
      <c r="Y40" s="29">
        <v>124</v>
      </c>
      <c r="Z40" s="29">
        <v>55</v>
      </c>
      <c r="AA40" s="29">
        <v>145.45</v>
      </c>
      <c r="AB40" s="29"/>
      <c r="AC40" s="29"/>
      <c r="AD40" s="29"/>
      <c r="AE40" s="29">
        <v>120</v>
      </c>
      <c r="AF40" s="29"/>
      <c r="AG40" s="29"/>
      <c r="AH40" s="29"/>
      <c r="AI40" s="29"/>
      <c r="AJ40" s="40"/>
      <c r="AK40" s="34"/>
    </row>
    <row r="41" spans="2:37" ht="16.5" thickBot="1">
      <c r="B41" s="129" t="s">
        <v>13</v>
      </c>
      <c r="C41" s="130"/>
      <c r="D41" s="130"/>
      <c r="E41" s="41"/>
      <c r="F41" s="53">
        <f aca="true" t="shared" si="5" ref="F41:AI41">F39*F40</f>
        <v>0</v>
      </c>
      <c r="G41" s="53">
        <f t="shared" si="5"/>
        <v>0</v>
      </c>
      <c r="H41" s="53">
        <f t="shared" si="5"/>
        <v>103.4</v>
      </c>
      <c r="I41" s="53">
        <f t="shared" si="5"/>
        <v>0</v>
      </c>
      <c r="J41" s="53">
        <f t="shared" si="5"/>
        <v>0</v>
      </c>
      <c r="K41" s="53">
        <f t="shared" si="5"/>
        <v>4.949999999999999</v>
      </c>
      <c r="L41" s="53">
        <f t="shared" si="5"/>
        <v>63</v>
      </c>
      <c r="M41" s="53">
        <f t="shared" si="5"/>
        <v>0</v>
      </c>
      <c r="N41" s="53">
        <f t="shared" si="5"/>
        <v>161.43499999999997</v>
      </c>
      <c r="O41" s="53">
        <f t="shared" si="5"/>
        <v>0</v>
      </c>
      <c r="P41" s="53">
        <f t="shared" si="5"/>
        <v>0</v>
      </c>
      <c r="Q41" s="53">
        <f t="shared" si="5"/>
        <v>0</v>
      </c>
      <c r="R41" s="53">
        <f t="shared" si="5"/>
        <v>77</v>
      </c>
      <c r="S41" s="53">
        <f t="shared" si="5"/>
        <v>39</v>
      </c>
      <c r="T41" s="53">
        <f t="shared" si="5"/>
        <v>57.37499999999999</v>
      </c>
      <c r="U41" s="53">
        <f t="shared" si="5"/>
        <v>0</v>
      </c>
      <c r="V41" s="53">
        <f t="shared" si="5"/>
        <v>68.85</v>
      </c>
      <c r="W41" s="53">
        <f t="shared" si="5"/>
        <v>113.85000000000001</v>
      </c>
      <c r="X41" s="53">
        <f t="shared" si="5"/>
        <v>1180.8</v>
      </c>
      <c r="Y41" s="53">
        <f t="shared" si="5"/>
        <v>93</v>
      </c>
      <c r="Z41" s="53">
        <f t="shared" si="5"/>
        <v>288.75</v>
      </c>
      <c r="AA41" s="53">
        <f t="shared" si="5"/>
        <v>349.08</v>
      </c>
      <c r="AB41" s="53">
        <f t="shared" si="5"/>
        <v>0</v>
      </c>
      <c r="AC41" s="53">
        <f t="shared" si="5"/>
        <v>0</v>
      </c>
      <c r="AD41" s="53">
        <f t="shared" si="5"/>
        <v>0</v>
      </c>
      <c r="AE41" s="53">
        <f t="shared" si="5"/>
        <v>720</v>
      </c>
      <c r="AF41" s="53">
        <f t="shared" si="5"/>
        <v>0</v>
      </c>
      <c r="AG41" s="53">
        <f t="shared" si="5"/>
        <v>0</v>
      </c>
      <c r="AH41" s="54">
        <f t="shared" si="5"/>
        <v>0</v>
      </c>
      <c r="AI41" s="53">
        <f t="shared" si="5"/>
        <v>0</v>
      </c>
      <c r="AJ41" s="43">
        <f>SUM(F41:AI41)</f>
        <v>3320.49</v>
      </c>
      <c r="AK41" s="34">
        <f>AJ41/C39</f>
        <v>33.204899999999995</v>
      </c>
    </row>
    <row r="42" spans="2:37" ht="15.75">
      <c r="B42" s="131" t="s">
        <v>16</v>
      </c>
      <c r="C42" s="127"/>
      <c r="D42" s="127"/>
      <c r="E42" s="39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6"/>
      <c r="AK42" s="34"/>
    </row>
    <row r="43" spans="2:37" ht="18.75">
      <c r="B43" s="112" t="s">
        <v>134</v>
      </c>
      <c r="C43" s="113"/>
      <c r="D43" s="113"/>
      <c r="E43" s="80">
        <v>250</v>
      </c>
      <c r="F43" s="82"/>
      <c r="G43" s="82"/>
      <c r="H43" s="82"/>
      <c r="I43" s="82"/>
      <c r="J43" s="82"/>
      <c r="K43" s="82">
        <v>2.5</v>
      </c>
      <c r="L43" s="82"/>
      <c r="M43" s="82"/>
      <c r="N43" s="82">
        <v>5</v>
      </c>
      <c r="O43" s="82"/>
      <c r="P43" s="82"/>
      <c r="Q43" s="82"/>
      <c r="R43" s="82">
        <v>77</v>
      </c>
      <c r="S43" s="82">
        <v>12.5</v>
      </c>
      <c r="T43" s="82">
        <v>12</v>
      </c>
      <c r="U43" s="82"/>
      <c r="V43" s="82">
        <v>20.25</v>
      </c>
      <c r="W43" s="82"/>
      <c r="X43" s="82"/>
      <c r="Y43" s="82"/>
      <c r="Z43" s="82"/>
      <c r="AA43" s="82"/>
      <c r="AB43" s="82"/>
      <c r="AC43" s="82"/>
      <c r="AD43" s="82"/>
      <c r="AE43" s="26"/>
      <c r="AF43" s="26"/>
      <c r="AG43" s="26"/>
      <c r="AH43" s="26"/>
      <c r="AI43" s="26"/>
      <c r="AJ43" s="27"/>
      <c r="AK43" s="34"/>
    </row>
    <row r="44" spans="2:37" ht="18.75">
      <c r="B44" s="114" t="s">
        <v>135</v>
      </c>
      <c r="C44" s="115"/>
      <c r="D44" s="116"/>
      <c r="E44" s="80">
        <v>100</v>
      </c>
      <c r="F44" s="82"/>
      <c r="G44" s="82"/>
      <c r="H44" s="82"/>
      <c r="I44" s="82"/>
      <c r="J44" s="82"/>
      <c r="K44" s="82"/>
      <c r="L44" s="82">
        <v>5</v>
      </c>
      <c r="M44" s="82"/>
      <c r="N44" s="82">
        <v>5</v>
      </c>
      <c r="O44" s="82"/>
      <c r="P44" s="82"/>
      <c r="Q44" s="82"/>
      <c r="R44" s="82"/>
      <c r="S44" s="82"/>
      <c r="T44" s="82">
        <v>12</v>
      </c>
      <c r="U44" s="82"/>
      <c r="V44" s="82"/>
      <c r="W44" s="82">
        <v>99</v>
      </c>
      <c r="X44" s="82"/>
      <c r="Y44" s="82"/>
      <c r="Z44" s="82"/>
      <c r="AA44" s="82"/>
      <c r="AB44" s="82"/>
      <c r="AC44" s="82"/>
      <c r="AD44" s="82"/>
      <c r="AE44" s="26"/>
      <c r="AF44" s="26"/>
      <c r="AG44" s="26"/>
      <c r="AH44" s="26"/>
      <c r="AI44" s="26"/>
      <c r="AJ44" s="27"/>
      <c r="AK44" s="34"/>
    </row>
    <row r="45" spans="2:37" ht="18.75">
      <c r="B45" s="114" t="s">
        <v>136</v>
      </c>
      <c r="C45" s="115"/>
      <c r="D45" s="116"/>
      <c r="E45" s="80" t="s">
        <v>137</v>
      </c>
      <c r="F45" s="82"/>
      <c r="G45" s="82"/>
      <c r="H45" s="82"/>
      <c r="I45" s="82"/>
      <c r="J45" s="82"/>
      <c r="K45" s="82">
        <v>2</v>
      </c>
      <c r="L45" s="82"/>
      <c r="M45" s="82"/>
      <c r="N45" s="82">
        <v>9.45</v>
      </c>
      <c r="O45" s="82"/>
      <c r="P45" s="82"/>
      <c r="Q45" s="82"/>
      <c r="R45" s="82"/>
      <c r="S45" s="82">
        <v>13.5</v>
      </c>
      <c r="T45" s="82">
        <v>14.25</v>
      </c>
      <c r="U45" s="82"/>
      <c r="V45" s="82"/>
      <c r="W45" s="82"/>
      <c r="X45" s="82">
        <v>96</v>
      </c>
      <c r="Y45" s="82">
        <v>7.5</v>
      </c>
      <c r="Z45" s="82">
        <v>52.5</v>
      </c>
      <c r="AA45" s="82"/>
      <c r="AB45" s="82"/>
      <c r="AC45" s="82"/>
      <c r="AD45" s="82"/>
      <c r="AE45" s="26"/>
      <c r="AF45" s="26"/>
      <c r="AG45" s="26"/>
      <c r="AH45" s="26"/>
      <c r="AI45" s="26"/>
      <c r="AJ45" s="27"/>
      <c r="AK45" s="34"/>
    </row>
    <row r="46" spans="2:37" ht="18.75">
      <c r="B46" s="114" t="s">
        <v>66</v>
      </c>
      <c r="C46" s="115"/>
      <c r="D46" s="116"/>
      <c r="E46" s="80">
        <v>60</v>
      </c>
      <c r="F46" s="82"/>
      <c r="G46" s="82"/>
      <c r="H46" s="82">
        <v>60</v>
      </c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26"/>
      <c r="AF46" s="26"/>
      <c r="AG46" s="26"/>
      <c r="AH46" s="26"/>
      <c r="AI46" s="26"/>
      <c r="AJ46" s="27"/>
      <c r="AK46" s="34"/>
    </row>
    <row r="47" spans="2:37" ht="18.75">
      <c r="B47" s="114" t="s">
        <v>65</v>
      </c>
      <c r="C47" s="115"/>
      <c r="D47" s="116"/>
      <c r="E47" s="80">
        <v>200</v>
      </c>
      <c r="F47" s="82"/>
      <c r="G47" s="82"/>
      <c r="H47" s="82"/>
      <c r="I47" s="82"/>
      <c r="J47" s="82"/>
      <c r="K47" s="82"/>
      <c r="L47" s="82">
        <v>10</v>
      </c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>
        <v>24</v>
      </c>
      <c r="AB47" s="82"/>
      <c r="AC47" s="82"/>
      <c r="AD47" s="82"/>
      <c r="AE47" s="26"/>
      <c r="AF47" s="26"/>
      <c r="AG47" s="26"/>
      <c r="AH47" s="26"/>
      <c r="AI47" s="26"/>
      <c r="AJ47" s="27"/>
      <c r="AK47" s="34"/>
    </row>
    <row r="48" spans="2:37" ht="15.75">
      <c r="B48" s="109" t="s">
        <v>110</v>
      </c>
      <c r="C48" s="110"/>
      <c r="D48" s="111"/>
      <c r="E48" s="25">
        <v>60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>
        <v>60</v>
      </c>
      <c r="AF48" s="26"/>
      <c r="AG48" s="26"/>
      <c r="AH48" s="26"/>
      <c r="AI48" s="26"/>
      <c r="AJ48" s="27"/>
      <c r="AK48" s="34"/>
    </row>
    <row r="49" spans="2:37" ht="16.5" thickBot="1">
      <c r="B49" s="35" t="s">
        <v>9</v>
      </c>
      <c r="C49" s="36">
        <v>1</v>
      </c>
      <c r="D49" s="25" t="s">
        <v>10</v>
      </c>
      <c r="E49" s="25"/>
      <c r="F49" s="26">
        <f aca="true" t="shared" si="6" ref="F49:AI49">SUM(F43:F48)/1000</f>
        <v>0</v>
      </c>
      <c r="G49" s="26">
        <f t="shared" si="6"/>
        <v>0</v>
      </c>
      <c r="H49" s="26">
        <f t="shared" si="6"/>
        <v>0.06</v>
      </c>
      <c r="I49" s="26">
        <f t="shared" si="6"/>
        <v>0</v>
      </c>
      <c r="J49" s="26">
        <f t="shared" si="6"/>
        <v>0</v>
      </c>
      <c r="K49" s="26">
        <f t="shared" si="6"/>
        <v>0.0045</v>
      </c>
      <c r="L49" s="26">
        <f t="shared" si="6"/>
        <v>0.015</v>
      </c>
      <c r="M49" s="26">
        <f t="shared" si="6"/>
        <v>0</v>
      </c>
      <c r="N49" s="26">
        <f t="shared" si="6"/>
        <v>0.01945</v>
      </c>
      <c r="O49" s="26">
        <f t="shared" si="6"/>
        <v>0</v>
      </c>
      <c r="P49" s="26">
        <f t="shared" si="6"/>
        <v>0</v>
      </c>
      <c r="Q49" s="26">
        <f t="shared" si="6"/>
        <v>0</v>
      </c>
      <c r="R49" s="26">
        <f t="shared" si="6"/>
        <v>0.077</v>
      </c>
      <c r="S49" s="26">
        <f t="shared" si="6"/>
        <v>0.026</v>
      </c>
      <c r="T49" s="26">
        <f t="shared" si="6"/>
        <v>0.03825</v>
      </c>
      <c r="U49" s="26">
        <f t="shared" si="6"/>
        <v>0</v>
      </c>
      <c r="V49" s="26">
        <f t="shared" si="6"/>
        <v>0.02025</v>
      </c>
      <c r="W49" s="26">
        <f t="shared" si="6"/>
        <v>0.099</v>
      </c>
      <c r="X49" s="26">
        <f t="shared" si="6"/>
        <v>0.096</v>
      </c>
      <c r="Y49" s="26">
        <f t="shared" si="6"/>
        <v>0.0075</v>
      </c>
      <c r="Z49" s="26">
        <f t="shared" si="6"/>
        <v>0.0525</v>
      </c>
      <c r="AA49" s="26">
        <f t="shared" si="6"/>
        <v>0.024</v>
      </c>
      <c r="AB49" s="26">
        <f t="shared" si="6"/>
        <v>0</v>
      </c>
      <c r="AC49" s="26">
        <f t="shared" si="6"/>
        <v>0</v>
      </c>
      <c r="AD49" s="26">
        <f t="shared" si="6"/>
        <v>0</v>
      </c>
      <c r="AE49" s="26">
        <f t="shared" si="6"/>
        <v>0.06</v>
      </c>
      <c r="AF49" s="26">
        <f t="shared" si="6"/>
        <v>0</v>
      </c>
      <c r="AG49" s="26">
        <f t="shared" si="6"/>
        <v>0</v>
      </c>
      <c r="AH49" s="26">
        <f t="shared" si="6"/>
        <v>0</v>
      </c>
      <c r="AI49" s="26">
        <f t="shared" si="6"/>
        <v>0</v>
      </c>
      <c r="AJ49" s="27"/>
      <c r="AK49" s="34"/>
    </row>
    <row r="50" spans="2:37" ht="16.5" thickBot="1">
      <c r="B50" s="37" t="s">
        <v>11</v>
      </c>
      <c r="C50" s="38">
        <v>100</v>
      </c>
      <c r="D50" s="28" t="s">
        <v>10</v>
      </c>
      <c r="E50" s="28"/>
      <c r="F50" s="26">
        <f>F49*C50</f>
        <v>0</v>
      </c>
      <c r="G50" s="26">
        <f>G49*C50</f>
        <v>0</v>
      </c>
      <c r="H50" s="26">
        <f>H49*C50</f>
        <v>6</v>
      </c>
      <c r="I50" s="26">
        <f>I49*C50</f>
        <v>0</v>
      </c>
      <c r="J50" s="26">
        <f>J49*C50</f>
        <v>0</v>
      </c>
      <c r="K50" s="26">
        <f>K49*C50</f>
        <v>0.44999999999999996</v>
      </c>
      <c r="L50" s="26">
        <f>L49*C50</f>
        <v>1.5</v>
      </c>
      <c r="M50" s="26">
        <f>M49*C50</f>
        <v>0</v>
      </c>
      <c r="N50" s="26">
        <f>N49*C50</f>
        <v>1.9449999999999998</v>
      </c>
      <c r="O50" s="26">
        <f>O49*C50</f>
        <v>0</v>
      </c>
      <c r="P50" s="26">
        <f>P49*C50</f>
        <v>0</v>
      </c>
      <c r="Q50" s="26">
        <f>Q49*C50</f>
        <v>0</v>
      </c>
      <c r="R50" s="26">
        <f>R49*C50</f>
        <v>7.7</v>
      </c>
      <c r="S50" s="26">
        <f>S49*C50</f>
        <v>2.6</v>
      </c>
      <c r="T50" s="26">
        <f>T49*C50</f>
        <v>3.8249999999999997</v>
      </c>
      <c r="U50" s="26">
        <f>U49*C50</f>
        <v>0</v>
      </c>
      <c r="V50" s="26">
        <f>V49*C50</f>
        <v>2.025</v>
      </c>
      <c r="W50" s="26">
        <f>W49*C50</f>
        <v>9.9</v>
      </c>
      <c r="X50" s="26">
        <f>X49*C50</f>
        <v>9.6</v>
      </c>
      <c r="Y50" s="26">
        <f>Y49*C50</f>
        <v>0.75</v>
      </c>
      <c r="Z50" s="26">
        <f>Z49*C50</f>
        <v>5.25</v>
      </c>
      <c r="AA50" s="26">
        <f>AA49*C50</f>
        <v>2.4</v>
      </c>
      <c r="AB50" s="26">
        <f>AB49*C50</f>
        <v>0</v>
      </c>
      <c r="AC50" s="26">
        <f>AC49*C50</f>
        <v>0</v>
      </c>
      <c r="AD50" s="26">
        <f>AD49*C50</f>
        <v>0</v>
      </c>
      <c r="AE50" s="26">
        <f>AE49*C50</f>
        <v>6</v>
      </c>
      <c r="AF50" s="26">
        <f>AF49*C50</f>
        <v>0</v>
      </c>
      <c r="AG50" s="26">
        <f>AG49*C50</f>
        <v>0</v>
      </c>
      <c r="AH50" s="26">
        <f>AH49*C50</f>
        <v>0</v>
      </c>
      <c r="AI50" s="26">
        <f>AI49*C50</f>
        <v>0</v>
      </c>
      <c r="AJ50" s="27"/>
      <c r="AK50" s="34"/>
    </row>
    <row r="51" spans="2:37" ht="16.5" thickBot="1">
      <c r="B51" s="102" t="s">
        <v>12</v>
      </c>
      <c r="C51" s="103"/>
      <c r="D51" s="104"/>
      <c r="E51" s="36"/>
      <c r="F51" s="29"/>
      <c r="G51" s="29"/>
      <c r="H51" s="29">
        <v>25.85</v>
      </c>
      <c r="I51" s="29"/>
      <c r="J51" s="29"/>
      <c r="K51" s="29">
        <v>11</v>
      </c>
      <c r="L51" s="29">
        <v>42</v>
      </c>
      <c r="M51" s="29"/>
      <c r="N51" s="29">
        <v>83</v>
      </c>
      <c r="O51" s="29"/>
      <c r="P51" s="29"/>
      <c r="Q51" s="29"/>
      <c r="R51" s="29">
        <v>10</v>
      </c>
      <c r="S51" s="29">
        <v>15</v>
      </c>
      <c r="T51" s="29">
        <v>15</v>
      </c>
      <c r="U51" s="29"/>
      <c r="V51" s="29">
        <v>34</v>
      </c>
      <c r="W51" s="29">
        <v>11.5</v>
      </c>
      <c r="X51" s="29">
        <v>123</v>
      </c>
      <c r="Y51" s="29">
        <v>124</v>
      </c>
      <c r="Z51" s="29">
        <v>55</v>
      </c>
      <c r="AA51" s="29">
        <v>145.45</v>
      </c>
      <c r="AB51" s="29"/>
      <c r="AC51" s="29"/>
      <c r="AD51" s="29"/>
      <c r="AE51" s="29">
        <v>120</v>
      </c>
      <c r="AF51" s="29"/>
      <c r="AG51" s="29"/>
      <c r="AH51" s="29"/>
      <c r="AI51" s="29"/>
      <c r="AJ51" s="40"/>
      <c r="AK51" s="34"/>
    </row>
    <row r="52" spans="2:37" ht="16.5" thickBot="1">
      <c r="B52" s="105" t="s">
        <v>13</v>
      </c>
      <c r="C52" s="96"/>
      <c r="D52" s="96"/>
      <c r="E52" s="57"/>
      <c r="F52" s="58">
        <f aca="true" t="shared" si="7" ref="F52:AI52">F50*F51</f>
        <v>0</v>
      </c>
      <c r="G52" s="58">
        <f t="shared" si="7"/>
        <v>0</v>
      </c>
      <c r="H52" s="58">
        <f t="shared" si="7"/>
        <v>155.10000000000002</v>
      </c>
      <c r="I52" s="58">
        <f t="shared" si="7"/>
        <v>0</v>
      </c>
      <c r="J52" s="58">
        <f t="shared" si="7"/>
        <v>0</v>
      </c>
      <c r="K52" s="58">
        <f t="shared" si="7"/>
        <v>4.949999999999999</v>
      </c>
      <c r="L52" s="58">
        <f t="shared" si="7"/>
        <v>63</v>
      </c>
      <c r="M52" s="58">
        <f t="shared" si="7"/>
        <v>0</v>
      </c>
      <c r="N52" s="58">
        <f t="shared" si="7"/>
        <v>161.43499999999997</v>
      </c>
      <c r="O52" s="58">
        <f t="shared" si="7"/>
        <v>0</v>
      </c>
      <c r="P52" s="58">
        <f t="shared" si="7"/>
        <v>0</v>
      </c>
      <c r="Q52" s="58">
        <f t="shared" si="7"/>
        <v>0</v>
      </c>
      <c r="R52" s="58">
        <f t="shared" si="7"/>
        <v>77</v>
      </c>
      <c r="S52" s="58">
        <f t="shared" si="7"/>
        <v>39</v>
      </c>
      <c r="T52" s="58">
        <f t="shared" si="7"/>
        <v>57.37499999999999</v>
      </c>
      <c r="U52" s="58">
        <f t="shared" si="7"/>
        <v>0</v>
      </c>
      <c r="V52" s="58">
        <f t="shared" si="7"/>
        <v>68.85</v>
      </c>
      <c r="W52" s="58">
        <f t="shared" si="7"/>
        <v>113.85000000000001</v>
      </c>
      <c r="X52" s="58">
        <f t="shared" si="7"/>
        <v>1180.8</v>
      </c>
      <c r="Y52" s="58">
        <f t="shared" si="7"/>
        <v>93</v>
      </c>
      <c r="Z52" s="58">
        <f t="shared" si="7"/>
        <v>288.75</v>
      </c>
      <c r="AA52" s="58">
        <f t="shared" si="7"/>
        <v>349.08</v>
      </c>
      <c r="AB52" s="58">
        <f t="shared" si="7"/>
        <v>0</v>
      </c>
      <c r="AC52" s="58">
        <f>AC50*AC51</f>
        <v>0</v>
      </c>
      <c r="AD52" s="58">
        <f>AD50*AD51</f>
        <v>0</v>
      </c>
      <c r="AE52" s="58">
        <f t="shared" si="7"/>
        <v>720</v>
      </c>
      <c r="AF52" s="58">
        <f t="shared" si="7"/>
        <v>0</v>
      </c>
      <c r="AG52" s="58">
        <f>AG50*AG51</f>
        <v>0</v>
      </c>
      <c r="AH52" s="59">
        <f t="shared" si="7"/>
        <v>0</v>
      </c>
      <c r="AI52" s="60">
        <f t="shared" si="7"/>
        <v>0</v>
      </c>
      <c r="AJ52" s="43">
        <f>SUM(F52:AI52)</f>
        <v>3372.19</v>
      </c>
      <c r="AK52" s="34">
        <f>AJ52/C50</f>
        <v>33.7219</v>
      </c>
    </row>
    <row r="53" spans="2:37" ht="15.75">
      <c r="B53" s="97" t="s">
        <v>17</v>
      </c>
      <c r="C53" s="98"/>
      <c r="D53" s="98"/>
      <c r="E53" s="61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2"/>
      <c r="AK53" s="34"/>
    </row>
    <row r="54" spans="2:37" ht="18.75">
      <c r="B54" s="114" t="s">
        <v>118</v>
      </c>
      <c r="C54" s="115"/>
      <c r="D54" s="115"/>
      <c r="E54" s="81">
        <v>200</v>
      </c>
      <c r="F54" s="82"/>
      <c r="G54" s="82"/>
      <c r="H54" s="82"/>
      <c r="I54" s="82"/>
      <c r="J54" s="82"/>
      <c r="K54" s="82"/>
      <c r="L54" s="82">
        <v>3</v>
      </c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>
        <v>4</v>
      </c>
      <c r="AC54" s="82">
        <v>38</v>
      </c>
      <c r="AD54" s="82"/>
      <c r="AE54" s="26"/>
      <c r="AF54" s="26"/>
      <c r="AG54" s="26"/>
      <c r="AH54" s="26"/>
      <c r="AI54" s="26"/>
      <c r="AJ54" s="27"/>
      <c r="AK54" s="34"/>
    </row>
    <row r="55" spans="2:37" ht="18.75">
      <c r="B55" s="114" t="s">
        <v>72</v>
      </c>
      <c r="C55" s="115"/>
      <c r="D55" s="115"/>
      <c r="E55" s="81">
        <v>1</v>
      </c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>
        <v>1</v>
      </c>
      <c r="AE55" s="26"/>
      <c r="AF55" s="26"/>
      <c r="AG55" s="26"/>
      <c r="AH55" s="26"/>
      <c r="AI55" s="26"/>
      <c r="AJ55" s="27"/>
      <c r="AK55" s="34"/>
    </row>
    <row r="56" spans="2:37" ht="15.75">
      <c r="B56" s="109"/>
      <c r="C56" s="110"/>
      <c r="D56" s="110"/>
      <c r="E56" s="28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7"/>
      <c r="AK56" s="34"/>
    </row>
    <row r="57" spans="2:37" ht="16.5" thickBot="1">
      <c r="B57" s="35" t="s">
        <v>9</v>
      </c>
      <c r="C57" s="36">
        <v>1</v>
      </c>
      <c r="D57" s="25" t="s">
        <v>10</v>
      </c>
      <c r="E57" s="25"/>
      <c r="F57" s="26">
        <f aca="true" t="shared" si="8" ref="F57:AI57">SUM(F54:F56)/1000</f>
        <v>0</v>
      </c>
      <c r="G57" s="26">
        <f t="shared" si="8"/>
        <v>0</v>
      </c>
      <c r="H57" s="26">
        <f t="shared" si="8"/>
        <v>0</v>
      </c>
      <c r="I57" s="26">
        <f t="shared" si="8"/>
        <v>0</v>
      </c>
      <c r="J57" s="26">
        <f t="shared" si="8"/>
        <v>0</v>
      </c>
      <c r="K57" s="26">
        <f t="shared" si="8"/>
        <v>0</v>
      </c>
      <c r="L57" s="26">
        <f t="shared" si="8"/>
        <v>0.003</v>
      </c>
      <c r="M57" s="26">
        <f t="shared" si="8"/>
        <v>0</v>
      </c>
      <c r="N57" s="26">
        <f t="shared" si="8"/>
        <v>0</v>
      </c>
      <c r="O57" s="26">
        <f t="shared" si="8"/>
        <v>0</v>
      </c>
      <c r="P57" s="26">
        <f t="shared" si="8"/>
        <v>0</v>
      </c>
      <c r="Q57" s="26">
        <f t="shared" si="8"/>
        <v>0</v>
      </c>
      <c r="R57" s="26">
        <f t="shared" si="8"/>
        <v>0</v>
      </c>
      <c r="S57" s="26">
        <f t="shared" si="8"/>
        <v>0</v>
      </c>
      <c r="T57" s="26">
        <f t="shared" si="8"/>
        <v>0</v>
      </c>
      <c r="U57" s="26">
        <f t="shared" si="8"/>
        <v>0</v>
      </c>
      <c r="V57" s="26">
        <f t="shared" si="8"/>
        <v>0</v>
      </c>
      <c r="W57" s="26">
        <f t="shared" si="8"/>
        <v>0</v>
      </c>
      <c r="X57" s="26">
        <f t="shared" si="8"/>
        <v>0</v>
      </c>
      <c r="Y57" s="26">
        <f t="shared" si="8"/>
        <v>0</v>
      </c>
      <c r="Z57" s="26">
        <f t="shared" si="8"/>
        <v>0</v>
      </c>
      <c r="AA57" s="26">
        <f t="shared" si="8"/>
        <v>0</v>
      </c>
      <c r="AB57" s="26">
        <f t="shared" si="8"/>
        <v>0.004</v>
      </c>
      <c r="AC57" s="26">
        <f t="shared" si="8"/>
        <v>0.038</v>
      </c>
      <c r="AD57" s="26">
        <f>SUM(AD54:AD56)</f>
        <v>1</v>
      </c>
      <c r="AE57" s="26">
        <f t="shared" si="8"/>
        <v>0</v>
      </c>
      <c r="AF57" s="26">
        <f t="shared" si="8"/>
        <v>0</v>
      </c>
      <c r="AG57" s="26">
        <f t="shared" si="8"/>
        <v>0</v>
      </c>
      <c r="AH57" s="26">
        <f t="shared" si="8"/>
        <v>0</v>
      </c>
      <c r="AI57" s="26">
        <f t="shared" si="8"/>
        <v>0</v>
      </c>
      <c r="AJ57" s="27"/>
      <c r="AK57" s="34"/>
    </row>
    <row r="58" spans="2:37" ht="16.5" thickBot="1">
      <c r="B58" s="37" t="s">
        <v>11</v>
      </c>
      <c r="C58" s="38">
        <v>100</v>
      </c>
      <c r="D58" s="28" t="s">
        <v>10</v>
      </c>
      <c r="E58" s="28"/>
      <c r="F58" s="26">
        <f>F57*C58</f>
        <v>0</v>
      </c>
      <c r="G58" s="26">
        <f>G57*C58</f>
        <v>0</v>
      </c>
      <c r="H58" s="26">
        <f>H57*C58</f>
        <v>0</v>
      </c>
      <c r="I58" s="26">
        <f>I57*C58</f>
        <v>0</v>
      </c>
      <c r="J58" s="26">
        <f>J57*C58</f>
        <v>0</v>
      </c>
      <c r="K58" s="26">
        <f>K57*C58</f>
        <v>0</v>
      </c>
      <c r="L58" s="26">
        <f>L57*C58</f>
        <v>0.3</v>
      </c>
      <c r="M58" s="26">
        <f>M57*C58</f>
        <v>0</v>
      </c>
      <c r="N58" s="26">
        <f>N57*C58</f>
        <v>0</v>
      </c>
      <c r="O58" s="26">
        <f>O57*C58</f>
        <v>0</v>
      </c>
      <c r="P58" s="26">
        <f>P57*C58</f>
        <v>0</v>
      </c>
      <c r="Q58" s="26">
        <f>Q57*C58</f>
        <v>0</v>
      </c>
      <c r="R58" s="26">
        <f>R57*C58</f>
        <v>0</v>
      </c>
      <c r="S58" s="26">
        <f>S57*C58</f>
        <v>0</v>
      </c>
      <c r="T58" s="26">
        <f>T57*C58</f>
        <v>0</v>
      </c>
      <c r="U58" s="26">
        <f>U57*C58</f>
        <v>0</v>
      </c>
      <c r="V58" s="26">
        <f>V57*C58</f>
        <v>0</v>
      </c>
      <c r="W58" s="26">
        <f>W57*C58</f>
        <v>0</v>
      </c>
      <c r="X58" s="26">
        <f>X57*C58</f>
        <v>0</v>
      </c>
      <c r="Y58" s="26">
        <f>Y57*C58</f>
        <v>0</v>
      </c>
      <c r="Z58" s="26">
        <f>Z57*C58</f>
        <v>0</v>
      </c>
      <c r="AA58" s="26">
        <f>AA57*C58</f>
        <v>0</v>
      </c>
      <c r="AB58" s="26">
        <f>AB57*C58</f>
        <v>0.4</v>
      </c>
      <c r="AC58" s="26">
        <f>AC57*C58</f>
        <v>3.8</v>
      </c>
      <c r="AD58" s="26">
        <f>AD57*C58</f>
        <v>100</v>
      </c>
      <c r="AE58" s="26">
        <f>AE57*C58</f>
        <v>0</v>
      </c>
      <c r="AF58" s="26">
        <f>AF57*C58</f>
        <v>0</v>
      </c>
      <c r="AG58" s="26">
        <f>AG57*C58</f>
        <v>0</v>
      </c>
      <c r="AH58" s="26">
        <f>AH57*C58</f>
        <v>0</v>
      </c>
      <c r="AI58" s="26">
        <f>AI57*C58</f>
        <v>0</v>
      </c>
      <c r="AJ58" s="27"/>
      <c r="AK58" s="34"/>
    </row>
    <row r="59" spans="2:37" ht="16.5" thickBot="1">
      <c r="B59" s="102" t="s">
        <v>12</v>
      </c>
      <c r="C59" s="103"/>
      <c r="D59" s="104"/>
      <c r="E59" s="36"/>
      <c r="F59" s="29"/>
      <c r="G59" s="29"/>
      <c r="H59" s="29"/>
      <c r="I59" s="29"/>
      <c r="J59" s="29"/>
      <c r="K59" s="29"/>
      <c r="L59" s="29">
        <v>42</v>
      </c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>
        <v>280</v>
      </c>
      <c r="AC59" s="29">
        <v>118.42</v>
      </c>
      <c r="AD59" s="29">
        <v>11</v>
      </c>
      <c r="AE59" s="29"/>
      <c r="AF59" s="29"/>
      <c r="AG59" s="29"/>
      <c r="AH59" s="29"/>
      <c r="AI59" s="29"/>
      <c r="AJ59" s="62"/>
      <c r="AK59" s="34"/>
    </row>
    <row r="60" spans="2:37" ht="16.5" thickBot="1">
      <c r="B60" s="101" t="s">
        <v>13</v>
      </c>
      <c r="C60" s="94"/>
      <c r="D60" s="94"/>
      <c r="E60" s="63"/>
      <c r="F60" s="64">
        <f aca="true" t="shared" si="9" ref="F60:AI60">F58*F59</f>
        <v>0</v>
      </c>
      <c r="G60" s="64">
        <f t="shared" si="9"/>
        <v>0</v>
      </c>
      <c r="H60" s="64">
        <f t="shared" si="9"/>
        <v>0</v>
      </c>
      <c r="I60" s="64">
        <f t="shared" si="9"/>
        <v>0</v>
      </c>
      <c r="J60" s="64">
        <f t="shared" si="9"/>
        <v>0</v>
      </c>
      <c r="K60" s="64">
        <f t="shared" si="9"/>
        <v>0</v>
      </c>
      <c r="L60" s="64">
        <f t="shared" si="9"/>
        <v>12.6</v>
      </c>
      <c r="M60" s="64">
        <f t="shared" si="9"/>
        <v>0</v>
      </c>
      <c r="N60" s="64">
        <f t="shared" si="9"/>
        <v>0</v>
      </c>
      <c r="O60" s="64">
        <f t="shared" si="9"/>
        <v>0</v>
      </c>
      <c r="P60" s="64">
        <f t="shared" si="9"/>
        <v>0</v>
      </c>
      <c r="Q60" s="64">
        <f t="shared" si="9"/>
        <v>0</v>
      </c>
      <c r="R60" s="64">
        <f t="shared" si="9"/>
        <v>0</v>
      </c>
      <c r="S60" s="64">
        <f t="shared" si="9"/>
        <v>0</v>
      </c>
      <c r="T60" s="64">
        <f t="shared" si="9"/>
        <v>0</v>
      </c>
      <c r="U60" s="64">
        <f t="shared" si="9"/>
        <v>0</v>
      </c>
      <c r="V60" s="64">
        <f t="shared" si="9"/>
        <v>0</v>
      </c>
      <c r="W60" s="64">
        <f t="shared" si="9"/>
        <v>0</v>
      </c>
      <c r="X60" s="64">
        <f t="shared" si="9"/>
        <v>0</v>
      </c>
      <c r="Y60" s="64">
        <f t="shared" si="9"/>
        <v>0</v>
      </c>
      <c r="Z60" s="64">
        <f t="shared" si="9"/>
        <v>0</v>
      </c>
      <c r="AA60" s="64">
        <f t="shared" si="9"/>
        <v>0</v>
      </c>
      <c r="AB60" s="64">
        <f t="shared" si="9"/>
        <v>112</v>
      </c>
      <c r="AC60" s="64">
        <f t="shared" si="9"/>
        <v>449.996</v>
      </c>
      <c r="AD60" s="64">
        <f t="shared" si="9"/>
        <v>1100</v>
      </c>
      <c r="AE60" s="64">
        <f t="shared" si="9"/>
        <v>0</v>
      </c>
      <c r="AF60" s="64">
        <f t="shared" si="9"/>
        <v>0</v>
      </c>
      <c r="AG60" s="64">
        <f t="shared" si="9"/>
        <v>0</v>
      </c>
      <c r="AH60" s="65">
        <f t="shared" si="9"/>
        <v>0</v>
      </c>
      <c r="AI60" s="66">
        <f t="shared" si="9"/>
        <v>0</v>
      </c>
      <c r="AJ60" s="43">
        <f>SUM(F60:AI60)</f>
        <v>1674.596</v>
      </c>
      <c r="AK60" s="34">
        <f>AJ60/C58</f>
        <v>16.74596</v>
      </c>
    </row>
    <row r="61" spans="2:37" ht="15.75">
      <c r="B61" s="99" t="s">
        <v>18</v>
      </c>
      <c r="C61" s="100"/>
      <c r="D61" s="10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2"/>
      <c r="AK61" s="34"/>
    </row>
    <row r="62" spans="2:37" ht="18.75">
      <c r="B62" s="112" t="s">
        <v>134</v>
      </c>
      <c r="C62" s="113"/>
      <c r="D62" s="113"/>
      <c r="E62" s="80">
        <v>250</v>
      </c>
      <c r="F62" s="82"/>
      <c r="G62" s="82"/>
      <c r="H62" s="82"/>
      <c r="I62" s="82"/>
      <c r="J62" s="82"/>
      <c r="K62" s="82">
        <v>2.5</v>
      </c>
      <c r="L62" s="82"/>
      <c r="M62" s="82"/>
      <c r="N62" s="82">
        <v>5</v>
      </c>
      <c r="O62" s="82"/>
      <c r="P62" s="82"/>
      <c r="Q62" s="82"/>
      <c r="R62" s="82">
        <v>77</v>
      </c>
      <c r="S62" s="82">
        <v>12.5</v>
      </c>
      <c r="T62" s="82">
        <v>12</v>
      </c>
      <c r="U62" s="82"/>
      <c r="V62" s="82">
        <v>20.25</v>
      </c>
      <c r="W62" s="82"/>
      <c r="X62" s="82"/>
      <c r="Y62" s="82"/>
      <c r="Z62" s="82"/>
      <c r="AA62" s="82"/>
      <c r="AB62" s="82"/>
      <c r="AC62" s="82"/>
      <c r="AD62" s="82"/>
      <c r="AE62" s="26"/>
      <c r="AF62" s="26"/>
      <c r="AG62" s="26"/>
      <c r="AH62" s="26"/>
      <c r="AI62" s="26"/>
      <c r="AJ62" s="27"/>
      <c r="AK62" s="34"/>
    </row>
    <row r="63" spans="2:37" ht="18.75">
      <c r="B63" s="114" t="s">
        <v>135</v>
      </c>
      <c r="C63" s="115"/>
      <c r="D63" s="116"/>
      <c r="E63" s="80">
        <v>100</v>
      </c>
      <c r="F63" s="82"/>
      <c r="G63" s="82"/>
      <c r="H63" s="82"/>
      <c r="I63" s="82"/>
      <c r="J63" s="82"/>
      <c r="K63" s="82"/>
      <c r="L63" s="82">
        <v>5</v>
      </c>
      <c r="M63" s="82"/>
      <c r="N63" s="82">
        <v>5</v>
      </c>
      <c r="O63" s="82"/>
      <c r="P63" s="82"/>
      <c r="Q63" s="82"/>
      <c r="R63" s="82"/>
      <c r="S63" s="82"/>
      <c r="T63" s="82">
        <v>12</v>
      </c>
      <c r="U63" s="82"/>
      <c r="V63" s="82"/>
      <c r="W63" s="82">
        <v>99</v>
      </c>
      <c r="X63" s="82"/>
      <c r="Y63" s="82"/>
      <c r="Z63" s="82"/>
      <c r="AA63" s="82"/>
      <c r="AB63" s="82"/>
      <c r="AC63" s="82"/>
      <c r="AD63" s="82"/>
      <c r="AE63" s="26"/>
      <c r="AF63" s="26"/>
      <c r="AG63" s="26"/>
      <c r="AH63" s="26"/>
      <c r="AI63" s="26"/>
      <c r="AJ63" s="27"/>
      <c r="AK63" s="34"/>
    </row>
    <row r="64" spans="2:37" ht="18.75">
      <c r="B64" s="114" t="s">
        <v>136</v>
      </c>
      <c r="C64" s="115"/>
      <c r="D64" s="116"/>
      <c r="E64" s="80" t="s">
        <v>137</v>
      </c>
      <c r="F64" s="82"/>
      <c r="G64" s="82"/>
      <c r="H64" s="82"/>
      <c r="I64" s="82"/>
      <c r="J64" s="82"/>
      <c r="K64" s="82">
        <v>2</v>
      </c>
      <c r="L64" s="82"/>
      <c r="M64" s="82"/>
      <c r="N64" s="82">
        <v>9.45</v>
      </c>
      <c r="O64" s="82"/>
      <c r="P64" s="82"/>
      <c r="Q64" s="82"/>
      <c r="R64" s="82"/>
      <c r="S64" s="82">
        <v>13.5</v>
      </c>
      <c r="T64" s="82">
        <v>14.25</v>
      </c>
      <c r="U64" s="82"/>
      <c r="V64" s="82"/>
      <c r="W64" s="82"/>
      <c r="X64" s="82">
        <v>96</v>
      </c>
      <c r="Y64" s="82">
        <v>7.5</v>
      </c>
      <c r="Z64" s="82">
        <v>52.5</v>
      </c>
      <c r="AA64" s="82"/>
      <c r="AB64" s="82"/>
      <c r="AC64" s="82"/>
      <c r="AD64" s="82"/>
      <c r="AE64" s="26"/>
      <c r="AF64" s="26"/>
      <c r="AG64" s="26"/>
      <c r="AH64" s="26"/>
      <c r="AI64" s="26"/>
      <c r="AJ64" s="27"/>
      <c r="AK64" s="34"/>
    </row>
    <row r="65" spans="2:37" ht="18.75">
      <c r="B65" s="114" t="s">
        <v>66</v>
      </c>
      <c r="C65" s="115"/>
      <c r="D65" s="116"/>
      <c r="E65" s="80">
        <v>60</v>
      </c>
      <c r="F65" s="82"/>
      <c r="G65" s="82"/>
      <c r="H65" s="82">
        <v>60</v>
      </c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26"/>
      <c r="AF65" s="26"/>
      <c r="AG65" s="26"/>
      <c r="AH65" s="26"/>
      <c r="AI65" s="26"/>
      <c r="AJ65" s="27"/>
      <c r="AK65" s="34"/>
    </row>
    <row r="66" spans="2:37" ht="18.75">
      <c r="B66" s="114" t="s">
        <v>65</v>
      </c>
      <c r="C66" s="115"/>
      <c r="D66" s="116"/>
      <c r="E66" s="80">
        <v>200</v>
      </c>
      <c r="F66" s="82"/>
      <c r="G66" s="82"/>
      <c r="H66" s="82"/>
      <c r="I66" s="82"/>
      <c r="J66" s="82"/>
      <c r="K66" s="82"/>
      <c r="L66" s="82">
        <v>10</v>
      </c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>
        <v>24</v>
      </c>
      <c r="AB66" s="82"/>
      <c r="AC66" s="82"/>
      <c r="AD66" s="82"/>
      <c r="AE66" s="26"/>
      <c r="AF66" s="26"/>
      <c r="AG66" s="26"/>
      <c r="AH66" s="26"/>
      <c r="AI66" s="26"/>
      <c r="AJ66" s="27"/>
      <c r="AK66" s="34"/>
    </row>
    <row r="67" spans="2:37" ht="15.75">
      <c r="B67" s="109" t="s">
        <v>120</v>
      </c>
      <c r="C67" s="110"/>
      <c r="D67" s="111"/>
      <c r="E67" s="25">
        <v>60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>
        <v>60</v>
      </c>
      <c r="AF67" s="26"/>
      <c r="AG67" s="26"/>
      <c r="AH67" s="26"/>
      <c r="AI67" s="26"/>
      <c r="AJ67" s="27"/>
      <c r="AK67" s="34"/>
    </row>
    <row r="68" spans="2:37" ht="15.75">
      <c r="B68" s="126" t="s">
        <v>131</v>
      </c>
      <c r="C68" s="128"/>
      <c r="D68" s="128"/>
      <c r="E68" s="25">
        <v>250</v>
      </c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>
        <v>250</v>
      </c>
      <c r="AG68" s="26"/>
      <c r="AH68" s="26"/>
      <c r="AI68" s="26"/>
      <c r="AJ68" s="27"/>
      <c r="AK68" s="34"/>
    </row>
    <row r="69" spans="2:37" ht="16.5" thickBot="1">
      <c r="B69" s="35" t="s">
        <v>9</v>
      </c>
      <c r="C69" s="36">
        <v>1</v>
      </c>
      <c r="D69" s="25" t="s">
        <v>10</v>
      </c>
      <c r="E69" s="25"/>
      <c r="F69" s="26">
        <f aca="true" t="shared" si="10" ref="F69:AI69">SUM(F62:F68)/1000</f>
        <v>0</v>
      </c>
      <c r="G69" s="26">
        <f t="shared" si="10"/>
        <v>0</v>
      </c>
      <c r="H69" s="26">
        <f t="shared" si="10"/>
        <v>0.06</v>
      </c>
      <c r="I69" s="26">
        <f t="shared" si="10"/>
        <v>0</v>
      </c>
      <c r="J69" s="26">
        <f t="shared" si="10"/>
        <v>0</v>
      </c>
      <c r="K69" s="26">
        <f t="shared" si="10"/>
        <v>0.0045</v>
      </c>
      <c r="L69" s="26">
        <f t="shared" si="10"/>
        <v>0.015</v>
      </c>
      <c r="M69" s="26">
        <f t="shared" si="10"/>
        <v>0</v>
      </c>
      <c r="N69" s="26">
        <f t="shared" si="10"/>
        <v>0.01945</v>
      </c>
      <c r="O69" s="26">
        <f t="shared" si="10"/>
        <v>0</v>
      </c>
      <c r="P69" s="26">
        <f t="shared" si="10"/>
        <v>0</v>
      </c>
      <c r="Q69" s="26">
        <f t="shared" si="10"/>
        <v>0</v>
      </c>
      <c r="R69" s="26">
        <f t="shared" si="10"/>
        <v>0.077</v>
      </c>
      <c r="S69" s="26">
        <f t="shared" si="10"/>
        <v>0.026</v>
      </c>
      <c r="T69" s="26">
        <f t="shared" si="10"/>
        <v>0.03825</v>
      </c>
      <c r="U69" s="26">
        <f t="shared" si="10"/>
        <v>0</v>
      </c>
      <c r="V69" s="26">
        <f t="shared" si="10"/>
        <v>0.02025</v>
      </c>
      <c r="W69" s="26">
        <f t="shared" si="10"/>
        <v>0.099</v>
      </c>
      <c r="X69" s="26">
        <f t="shared" si="10"/>
        <v>0.096</v>
      </c>
      <c r="Y69" s="26">
        <f t="shared" si="10"/>
        <v>0.0075</v>
      </c>
      <c r="Z69" s="26">
        <f t="shared" si="10"/>
        <v>0.0525</v>
      </c>
      <c r="AA69" s="26">
        <f t="shared" si="10"/>
        <v>0.024</v>
      </c>
      <c r="AB69" s="26">
        <f t="shared" si="10"/>
        <v>0</v>
      </c>
      <c r="AC69" s="26">
        <f t="shared" si="10"/>
        <v>0</v>
      </c>
      <c r="AD69" s="26">
        <f t="shared" si="10"/>
        <v>0</v>
      </c>
      <c r="AE69" s="26">
        <f t="shared" si="10"/>
        <v>0.06</v>
      </c>
      <c r="AF69" s="26">
        <f t="shared" si="10"/>
        <v>0.25</v>
      </c>
      <c r="AG69" s="26">
        <f t="shared" si="10"/>
        <v>0</v>
      </c>
      <c r="AH69" s="26">
        <f t="shared" si="10"/>
        <v>0</v>
      </c>
      <c r="AI69" s="26">
        <f t="shared" si="10"/>
        <v>0</v>
      </c>
      <c r="AJ69" s="27"/>
      <c r="AK69" s="34"/>
    </row>
    <row r="70" spans="2:37" ht="16.5" thickBot="1">
      <c r="B70" s="37" t="s">
        <v>11</v>
      </c>
      <c r="C70" s="38">
        <v>100</v>
      </c>
      <c r="D70" s="28" t="s">
        <v>10</v>
      </c>
      <c r="E70" s="28"/>
      <c r="F70" s="26">
        <f>F69*C70</f>
        <v>0</v>
      </c>
      <c r="G70" s="26">
        <f>G69*C70</f>
        <v>0</v>
      </c>
      <c r="H70" s="26">
        <f>H69*C70</f>
        <v>6</v>
      </c>
      <c r="I70" s="26">
        <f>I69*C70</f>
        <v>0</v>
      </c>
      <c r="J70" s="26">
        <f>J69*C70</f>
        <v>0</v>
      </c>
      <c r="K70" s="26">
        <f>K69*C70</f>
        <v>0.44999999999999996</v>
      </c>
      <c r="L70" s="26">
        <f>L69*C70</f>
        <v>1.5</v>
      </c>
      <c r="M70" s="26">
        <f>M69*C70</f>
        <v>0</v>
      </c>
      <c r="N70" s="26">
        <f>N69*C70</f>
        <v>1.9449999999999998</v>
      </c>
      <c r="O70" s="26">
        <f>O69*C70</f>
        <v>0</v>
      </c>
      <c r="P70" s="26">
        <f>P69*C70</f>
        <v>0</v>
      </c>
      <c r="Q70" s="26">
        <f>Q69*C70</f>
        <v>0</v>
      </c>
      <c r="R70" s="26">
        <f>R69*C70</f>
        <v>7.7</v>
      </c>
      <c r="S70" s="26">
        <f>S69*C70</f>
        <v>2.6</v>
      </c>
      <c r="T70" s="26">
        <f>T69*C70</f>
        <v>3.8249999999999997</v>
      </c>
      <c r="U70" s="26">
        <f>U69*C70</f>
        <v>0</v>
      </c>
      <c r="V70" s="26">
        <f>V69*C70</f>
        <v>2.025</v>
      </c>
      <c r="W70" s="26">
        <f>W69*C70</f>
        <v>9.9</v>
      </c>
      <c r="X70" s="26">
        <f>X69*C70</f>
        <v>9.6</v>
      </c>
      <c r="Y70" s="26">
        <f>Y69*C70</f>
        <v>0.75</v>
      </c>
      <c r="Z70" s="26">
        <f>Z69*C70</f>
        <v>5.25</v>
      </c>
      <c r="AA70" s="26">
        <f>AA69*C70</f>
        <v>2.4</v>
      </c>
      <c r="AB70" s="26">
        <f>AB69*C70</f>
        <v>0</v>
      </c>
      <c r="AC70" s="26">
        <f>AC69*C70</f>
        <v>0</v>
      </c>
      <c r="AD70" s="26">
        <f>AD69*C70</f>
        <v>0</v>
      </c>
      <c r="AE70" s="26">
        <f>AE69*C70</f>
        <v>6</v>
      </c>
      <c r="AF70" s="26">
        <f>AF69*C70</f>
        <v>25</v>
      </c>
      <c r="AG70" s="26">
        <f>AG69*C70</f>
        <v>0</v>
      </c>
      <c r="AH70" s="26">
        <f>AH69*C70</f>
        <v>0</v>
      </c>
      <c r="AI70" s="26">
        <f>AI69*C70</f>
        <v>0</v>
      </c>
      <c r="AJ70" s="27"/>
      <c r="AK70" s="34"/>
    </row>
    <row r="71" spans="2:37" ht="16.5" thickBot="1">
      <c r="B71" s="126" t="s">
        <v>12</v>
      </c>
      <c r="C71" s="127"/>
      <c r="D71" s="128"/>
      <c r="E71" s="25"/>
      <c r="F71" s="26"/>
      <c r="G71" s="26"/>
      <c r="H71" s="26">
        <v>25.85</v>
      </c>
      <c r="I71" s="26"/>
      <c r="J71" s="26"/>
      <c r="K71" s="26">
        <v>11</v>
      </c>
      <c r="L71" s="26">
        <v>42</v>
      </c>
      <c r="M71" s="26">
        <v>451</v>
      </c>
      <c r="N71" s="26">
        <v>83</v>
      </c>
      <c r="O71" s="26"/>
      <c r="P71" s="26"/>
      <c r="Q71" s="26"/>
      <c r="R71" s="29">
        <v>10</v>
      </c>
      <c r="S71" s="29">
        <v>15</v>
      </c>
      <c r="T71" s="29">
        <v>15</v>
      </c>
      <c r="U71" s="29"/>
      <c r="V71" s="29">
        <v>34</v>
      </c>
      <c r="W71" s="29">
        <v>11.5</v>
      </c>
      <c r="X71" s="29">
        <v>123</v>
      </c>
      <c r="Y71" s="29">
        <v>124</v>
      </c>
      <c r="Z71" s="29">
        <v>55</v>
      </c>
      <c r="AA71" s="29">
        <v>145.45</v>
      </c>
      <c r="AB71" s="29"/>
      <c r="AC71" s="29"/>
      <c r="AD71" s="29"/>
      <c r="AE71" s="29">
        <v>120</v>
      </c>
      <c r="AF71" s="29">
        <v>80</v>
      </c>
      <c r="AG71" s="29"/>
      <c r="AH71" s="29"/>
      <c r="AI71" s="29"/>
      <c r="AJ71" s="40"/>
      <c r="AK71" s="34"/>
    </row>
    <row r="72" spans="2:37" ht="16.5" thickBot="1">
      <c r="B72" s="129" t="s">
        <v>13</v>
      </c>
      <c r="C72" s="130"/>
      <c r="D72" s="130"/>
      <c r="E72" s="41"/>
      <c r="F72" s="53">
        <f aca="true" t="shared" si="11" ref="F72:AI72">F70*F71</f>
        <v>0</v>
      </c>
      <c r="G72" s="53">
        <f t="shared" si="11"/>
        <v>0</v>
      </c>
      <c r="H72" s="53">
        <f t="shared" si="11"/>
        <v>155.10000000000002</v>
      </c>
      <c r="I72" s="53">
        <f t="shared" si="11"/>
        <v>0</v>
      </c>
      <c r="J72" s="53">
        <f t="shared" si="11"/>
        <v>0</v>
      </c>
      <c r="K72" s="53">
        <f t="shared" si="11"/>
        <v>4.949999999999999</v>
      </c>
      <c r="L72" s="53">
        <f t="shared" si="11"/>
        <v>63</v>
      </c>
      <c r="M72" s="53">
        <f t="shared" si="11"/>
        <v>0</v>
      </c>
      <c r="N72" s="53">
        <f t="shared" si="11"/>
        <v>161.43499999999997</v>
      </c>
      <c r="O72" s="53">
        <f t="shared" si="11"/>
        <v>0</v>
      </c>
      <c r="P72" s="53">
        <f t="shared" si="11"/>
        <v>0</v>
      </c>
      <c r="Q72" s="53">
        <f t="shared" si="11"/>
        <v>0</v>
      </c>
      <c r="R72" s="53">
        <f t="shared" si="11"/>
        <v>77</v>
      </c>
      <c r="S72" s="53">
        <f t="shared" si="11"/>
        <v>39</v>
      </c>
      <c r="T72" s="53">
        <f t="shared" si="11"/>
        <v>57.37499999999999</v>
      </c>
      <c r="U72" s="53">
        <f t="shared" si="11"/>
        <v>0</v>
      </c>
      <c r="V72" s="53">
        <f t="shared" si="11"/>
        <v>68.85</v>
      </c>
      <c r="W72" s="53">
        <f t="shared" si="11"/>
        <v>113.85000000000001</v>
      </c>
      <c r="X72" s="53">
        <f t="shared" si="11"/>
        <v>1180.8</v>
      </c>
      <c r="Y72" s="53">
        <f t="shared" si="11"/>
        <v>93</v>
      </c>
      <c r="Z72" s="53">
        <f t="shared" si="11"/>
        <v>288.75</v>
      </c>
      <c r="AA72" s="53">
        <f t="shared" si="11"/>
        <v>349.08</v>
      </c>
      <c r="AB72" s="53">
        <f t="shared" si="11"/>
        <v>0</v>
      </c>
      <c r="AC72" s="53">
        <f t="shared" si="11"/>
        <v>0</v>
      </c>
      <c r="AD72" s="53">
        <f t="shared" si="11"/>
        <v>0</v>
      </c>
      <c r="AE72" s="53">
        <f t="shared" si="11"/>
        <v>720</v>
      </c>
      <c r="AF72" s="53">
        <f t="shared" si="11"/>
        <v>2000</v>
      </c>
      <c r="AG72" s="53">
        <f t="shared" si="11"/>
        <v>0</v>
      </c>
      <c r="AH72" s="53">
        <f t="shared" si="11"/>
        <v>0</v>
      </c>
      <c r="AI72" s="53">
        <f t="shared" si="11"/>
        <v>0</v>
      </c>
      <c r="AJ72" s="43">
        <f>SUM(F72:AI72)</f>
        <v>5372.1900000000005</v>
      </c>
      <c r="AK72" s="34">
        <f>AJ72/C70</f>
        <v>53.721900000000005</v>
      </c>
    </row>
    <row r="73" spans="2:37" ht="15.75">
      <c r="B73" s="131" t="s">
        <v>19</v>
      </c>
      <c r="C73" s="127"/>
      <c r="D73" s="127"/>
      <c r="E73" s="39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6"/>
      <c r="AK73" s="34"/>
    </row>
    <row r="74" spans="2:37" ht="15.75">
      <c r="B74" s="109"/>
      <c r="C74" s="110"/>
      <c r="D74" s="111"/>
      <c r="E74" s="28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7"/>
      <c r="AK74" s="34"/>
    </row>
    <row r="75" spans="2:37" ht="16.5" thickBot="1">
      <c r="B75" s="35" t="s">
        <v>9</v>
      </c>
      <c r="C75" s="36">
        <v>1</v>
      </c>
      <c r="D75" s="25" t="s">
        <v>10</v>
      </c>
      <c r="E75" s="25"/>
      <c r="F75" s="26">
        <f aca="true" t="shared" si="12" ref="F75:AI75">SUM(F74:F74)/1000</f>
        <v>0</v>
      </c>
      <c r="G75" s="26">
        <f t="shared" si="12"/>
        <v>0</v>
      </c>
      <c r="H75" s="26">
        <f t="shared" si="12"/>
        <v>0</v>
      </c>
      <c r="I75" s="26">
        <f t="shared" si="12"/>
        <v>0</v>
      </c>
      <c r="J75" s="26">
        <f t="shared" si="12"/>
        <v>0</v>
      </c>
      <c r="K75" s="26">
        <f t="shared" si="12"/>
        <v>0</v>
      </c>
      <c r="L75" s="26">
        <f t="shared" si="12"/>
        <v>0</v>
      </c>
      <c r="M75" s="26">
        <f t="shared" si="12"/>
        <v>0</v>
      </c>
      <c r="N75" s="26">
        <f t="shared" si="12"/>
        <v>0</v>
      </c>
      <c r="O75" s="26">
        <f t="shared" si="12"/>
        <v>0</v>
      </c>
      <c r="P75" s="26">
        <f t="shared" si="12"/>
        <v>0</v>
      </c>
      <c r="Q75" s="26">
        <f t="shared" si="12"/>
        <v>0</v>
      </c>
      <c r="R75" s="26">
        <f t="shared" si="12"/>
        <v>0</v>
      </c>
      <c r="S75" s="26">
        <f t="shared" si="12"/>
        <v>0</v>
      </c>
      <c r="T75" s="26">
        <f t="shared" si="12"/>
        <v>0</v>
      </c>
      <c r="U75" s="26">
        <f t="shared" si="12"/>
        <v>0</v>
      </c>
      <c r="V75" s="26">
        <f t="shared" si="12"/>
        <v>0</v>
      </c>
      <c r="W75" s="26">
        <f t="shared" si="12"/>
        <v>0</v>
      </c>
      <c r="X75" s="26">
        <f t="shared" si="12"/>
        <v>0</v>
      </c>
      <c r="Y75" s="26">
        <f t="shared" si="12"/>
        <v>0</v>
      </c>
      <c r="Z75" s="26">
        <f t="shared" si="12"/>
        <v>0</v>
      </c>
      <c r="AA75" s="26">
        <f t="shared" si="12"/>
        <v>0</v>
      </c>
      <c r="AB75" s="26">
        <f t="shared" si="12"/>
        <v>0</v>
      </c>
      <c r="AC75" s="26">
        <f t="shared" si="12"/>
        <v>0</v>
      </c>
      <c r="AD75" s="26">
        <f t="shared" si="12"/>
        <v>0</v>
      </c>
      <c r="AE75" s="26">
        <f t="shared" si="12"/>
        <v>0</v>
      </c>
      <c r="AF75" s="26">
        <f t="shared" si="12"/>
        <v>0</v>
      </c>
      <c r="AG75" s="26">
        <f t="shared" si="12"/>
        <v>0</v>
      </c>
      <c r="AH75" s="26">
        <f t="shared" si="12"/>
        <v>0</v>
      </c>
      <c r="AI75" s="26">
        <f t="shared" si="12"/>
        <v>0</v>
      </c>
      <c r="AJ75" s="27"/>
      <c r="AK75" s="34"/>
    </row>
    <row r="76" spans="2:37" ht="16.5" thickBot="1">
      <c r="B76" s="37" t="s">
        <v>11</v>
      </c>
      <c r="C76" s="38"/>
      <c r="D76" s="28" t="s">
        <v>10</v>
      </c>
      <c r="E76" s="28"/>
      <c r="F76" s="26">
        <f>F75*C76</f>
        <v>0</v>
      </c>
      <c r="G76" s="26">
        <f>G75*C76</f>
        <v>0</v>
      </c>
      <c r="H76" s="26">
        <f>H75*C76</f>
        <v>0</v>
      </c>
      <c r="I76" s="26">
        <f>I75*C76</f>
        <v>0</v>
      </c>
      <c r="J76" s="26">
        <f>J75*C76</f>
        <v>0</v>
      </c>
      <c r="K76" s="26">
        <f>K75*C76</f>
        <v>0</v>
      </c>
      <c r="L76" s="26">
        <f>L75*C76</f>
        <v>0</v>
      </c>
      <c r="M76" s="26">
        <f>M75*C76</f>
        <v>0</v>
      </c>
      <c r="N76" s="26">
        <f>N75*C76</f>
        <v>0</v>
      </c>
      <c r="O76" s="26">
        <f>O75*C76</f>
        <v>0</v>
      </c>
      <c r="P76" s="26">
        <f>P75*C76</f>
        <v>0</v>
      </c>
      <c r="Q76" s="26">
        <f>Q75*C76</f>
        <v>0</v>
      </c>
      <c r="R76" s="26">
        <f>R75*C76</f>
        <v>0</v>
      </c>
      <c r="S76" s="26">
        <f>S75*C76</f>
        <v>0</v>
      </c>
      <c r="T76" s="26">
        <f>T75*C76</f>
        <v>0</v>
      </c>
      <c r="U76" s="26">
        <f>U75*C76</f>
        <v>0</v>
      </c>
      <c r="V76" s="26">
        <f>V75*C76</f>
        <v>0</v>
      </c>
      <c r="W76" s="26">
        <f>W75*C76</f>
        <v>0</v>
      </c>
      <c r="X76" s="26">
        <f>X75*C76</f>
        <v>0</v>
      </c>
      <c r="Y76" s="26">
        <f>Y75*C76</f>
        <v>0</v>
      </c>
      <c r="Z76" s="26">
        <f>Z75*C76</f>
        <v>0</v>
      </c>
      <c r="AA76" s="26">
        <f>AA75*C76</f>
        <v>0</v>
      </c>
      <c r="AB76" s="26">
        <f>AB75*C76</f>
        <v>0</v>
      </c>
      <c r="AC76" s="26">
        <f>AC75*C76</f>
        <v>0</v>
      </c>
      <c r="AD76" s="26">
        <f>AD75*C76</f>
        <v>0</v>
      </c>
      <c r="AE76" s="26">
        <f>AE75*C76</f>
        <v>0</v>
      </c>
      <c r="AF76" s="26">
        <f>AF75*C76</f>
        <v>0</v>
      </c>
      <c r="AG76" s="26">
        <f>AG75*C76</f>
        <v>0</v>
      </c>
      <c r="AH76" s="26">
        <f>AH75*C76</f>
        <v>0</v>
      </c>
      <c r="AI76" s="26">
        <f>AI75*C76</f>
        <v>0</v>
      </c>
      <c r="AJ76" s="27"/>
      <c r="AK76" s="34"/>
    </row>
    <row r="77" spans="2:37" ht="16.5" thickBot="1">
      <c r="B77" s="126" t="s">
        <v>12</v>
      </c>
      <c r="C77" s="127"/>
      <c r="D77" s="128"/>
      <c r="E77" s="25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40"/>
      <c r="AK77" s="34"/>
    </row>
    <row r="78" spans="2:37" ht="16.5" thickBot="1">
      <c r="B78" s="132" t="s">
        <v>13</v>
      </c>
      <c r="C78" s="133"/>
      <c r="D78" s="133"/>
      <c r="E78" s="49"/>
      <c r="F78" s="42">
        <f aca="true" t="shared" si="13" ref="F78:AI78">F76*F77</f>
        <v>0</v>
      </c>
      <c r="G78" s="42">
        <f t="shared" si="13"/>
        <v>0</v>
      </c>
      <c r="H78" s="42">
        <f t="shared" si="13"/>
        <v>0</v>
      </c>
      <c r="I78" s="42">
        <f t="shared" si="13"/>
        <v>0</v>
      </c>
      <c r="J78" s="42">
        <f t="shared" si="13"/>
        <v>0</v>
      </c>
      <c r="K78" s="42">
        <f t="shared" si="13"/>
        <v>0</v>
      </c>
      <c r="L78" s="42">
        <f t="shared" si="13"/>
        <v>0</v>
      </c>
      <c r="M78" s="42">
        <f t="shared" si="13"/>
        <v>0</v>
      </c>
      <c r="N78" s="42">
        <f t="shared" si="13"/>
        <v>0</v>
      </c>
      <c r="O78" s="42">
        <f t="shared" si="13"/>
        <v>0</v>
      </c>
      <c r="P78" s="42">
        <f t="shared" si="13"/>
        <v>0</v>
      </c>
      <c r="Q78" s="42">
        <f t="shared" si="13"/>
        <v>0</v>
      </c>
      <c r="R78" s="62">
        <f t="shared" si="13"/>
        <v>0</v>
      </c>
      <c r="S78" s="62">
        <f t="shared" si="13"/>
        <v>0</v>
      </c>
      <c r="T78" s="62">
        <f t="shared" si="13"/>
        <v>0</v>
      </c>
      <c r="U78" s="62">
        <f t="shared" si="13"/>
        <v>0</v>
      </c>
      <c r="V78" s="62">
        <f t="shared" si="13"/>
        <v>0</v>
      </c>
      <c r="W78" s="62">
        <f t="shared" si="13"/>
        <v>0</v>
      </c>
      <c r="X78" s="62">
        <f t="shared" si="13"/>
        <v>0</v>
      </c>
      <c r="Y78" s="62">
        <f t="shared" si="13"/>
        <v>0</v>
      </c>
      <c r="Z78" s="62">
        <f t="shared" si="13"/>
        <v>0</v>
      </c>
      <c r="AA78" s="62">
        <f>AA76*AA77</f>
        <v>0</v>
      </c>
      <c r="AB78" s="62">
        <f t="shared" si="13"/>
        <v>0</v>
      </c>
      <c r="AC78" s="62">
        <f>AC76*AC77</f>
        <v>0</v>
      </c>
      <c r="AD78" s="62">
        <f>AD76*AD77</f>
        <v>0</v>
      </c>
      <c r="AE78" s="62">
        <f t="shared" si="13"/>
        <v>0</v>
      </c>
      <c r="AF78" s="62">
        <f>AF76*AF77</f>
        <v>0</v>
      </c>
      <c r="AG78" s="62">
        <f t="shared" si="13"/>
        <v>0</v>
      </c>
      <c r="AH78" s="62">
        <f t="shared" si="13"/>
        <v>0</v>
      </c>
      <c r="AI78" s="62">
        <f t="shared" si="13"/>
        <v>0</v>
      </c>
      <c r="AJ78" s="43">
        <f>SUM(F78:AI78)</f>
        <v>0</v>
      </c>
      <c r="AK78" s="34" t="e">
        <f>AJ78/C76</f>
        <v>#DIV/0!</v>
      </c>
    </row>
    <row r="79" spans="2:37" ht="16.5" thickBot="1">
      <c r="B79" s="138" t="s">
        <v>20</v>
      </c>
      <c r="C79" s="139"/>
      <c r="D79" s="140"/>
      <c r="E79" s="67"/>
      <c r="F79" s="79">
        <f aca="true" t="shared" si="14" ref="F79:AI79">F17+F50+F76+F70+F39+F28+F58</f>
        <v>0</v>
      </c>
      <c r="G79" s="79">
        <f t="shared" si="14"/>
        <v>200</v>
      </c>
      <c r="H79" s="79">
        <f t="shared" si="14"/>
        <v>20</v>
      </c>
      <c r="I79" s="79">
        <f t="shared" si="14"/>
        <v>3.5999999999999996</v>
      </c>
      <c r="J79" s="79">
        <f t="shared" si="14"/>
        <v>4.8</v>
      </c>
      <c r="K79" s="79">
        <f t="shared" si="14"/>
        <v>2.65</v>
      </c>
      <c r="L79" s="79">
        <f t="shared" si="14"/>
        <v>4.8</v>
      </c>
      <c r="M79" s="79">
        <f t="shared" si="14"/>
        <v>1.05</v>
      </c>
      <c r="N79" s="79">
        <f t="shared" si="14"/>
        <v>7.035</v>
      </c>
      <c r="O79" s="79">
        <f t="shared" si="14"/>
        <v>17.4</v>
      </c>
      <c r="P79" s="79">
        <f t="shared" si="14"/>
        <v>10.5</v>
      </c>
      <c r="Q79" s="79">
        <f t="shared" si="14"/>
        <v>2</v>
      </c>
      <c r="R79" s="79">
        <f t="shared" si="14"/>
        <v>23.1</v>
      </c>
      <c r="S79" s="79">
        <f t="shared" si="14"/>
        <v>10.2</v>
      </c>
      <c r="T79" s="79">
        <f t="shared" si="14"/>
        <v>11.475</v>
      </c>
      <c r="U79" s="79">
        <f t="shared" si="14"/>
        <v>20</v>
      </c>
      <c r="V79" s="79">
        <f t="shared" si="14"/>
        <v>6.074999999999999</v>
      </c>
      <c r="W79" s="79">
        <f t="shared" si="14"/>
        <v>29.700000000000003</v>
      </c>
      <c r="X79" s="79">
        <f t="shared" si="14"/>
        <v>28.799999999999997</v>
      </c>
      <c r="Y79" s="79">
        <f t="shared" si="14"/>
        <v>2.25</v>
      </c>
      <c r="Z79" s="79">
        <f t="shared" si="14"/>
        <v>15.75</v>
      </c>
      <c r="AA79" s="79">
        <f t="shared" si="14"/>
        <v>7.199999999999999</v>
      </c>
      <c r="AB79" s="79">
        <f t="shared" si="14"/>
        <v>0.4</v>
      </c>
      <c r="AC79" s="79">
        <f t="shared" si="14"/>
        <v>3.8</v>
      </c>
      <c r="AD79" s="79">
        <f t="shared" si="14"/>
        <v>100</v>
      </c>
      <c r="AE79" s="79">
        <f t="shared" si="14"/>
        <v>18</v>
      </c>
      <c r="AF79" s="79">
        <f t="shared" si="14"/>
        <v>25</v>
      </c>
      <c r="AG79" s="79">
        <f t="shared" si="14"/>
        <v>0</v>
      </c>
      <c r="AH79" s="79">
        <f t="shared" si="14"/>
        <v>0</v>
      </c>
      <c r="AI79" s="79">
        <f t="shared" si="14"/>
        <v>0</v>
      </c>
      <c r="AJ79" s="56"/>
      <c r="AK79" s="34"/>
    </row>
    <row r="80" spans="2:37" ht="16.5" thickBot="1">
      <c r="B80" s="144" t="s">
        <v>21</v>
      </c>
      <c r="C80" s="145"/>
      <c r="D80" s="146"/>
      <c r="E80" s="68"/>
      <c r="F80" s="68">
        <f aca="true" t="shared" si="15" ref="F80:AI80">F19+F52+F78+F72+F41+F30+F60</f>
        <v>0</v>
      </c>
      <c r="G80" s="68">
        <f t="shared" si="15"/>
        <v>2160</v>
      </c>
      <c r="H80" s="68">
        <f t="shared" si="15"/>
        <v>517.0000000000001</v>
      </c>
      <c r="I80" s="68">
        <f t="shared" si="15"/>
        <v>154.07999999999998</v>
      </c>
      <c r="J80" s="68">
        <f t="shared" si="15"/>
        <v>163.2</v>
      </c>
      <c r="K80" s="68">
        <f t="shared" si="15"/>
        <v>29.15</v>
      </c>
      <c r="L80" s="68">
        <f t="shared" si="15"/>
        <v>201.6</v>
      </c>
      <c r="M80" s="68">
        <f t="shared" si="15"/>
        <v>473.55</v>
      </c>
      <c r="N80" s="68">
        <f t="shared" si="15"/>
        <v>583.9049999999999</v>
      </c>
      <c r="O80" s="68">
        <f t="shared" si="15"/>
        <v>3758.3999999999996</v>
      </c>
      <c r="P80" s="68">
        <f t="shared" si="15"/>
        <v>336</v>
      </c>
      <c r="Q80" s="68">
        <f t="shared" si="15"/>
        <v>68.4</v>
      </c>
      <c r="R80" s="68">
        <f t="shared" si="15"/>
        <v>231</v>
      </c>
      <c r="S80" s="68">
        <f t="shared" si="15"/>
        <v>153</v>
      </c>
      <c r="T80" s="68">
        <f t="shared" si="15"/>
        <v>172.12499999999997</v>
      </c>
      <c r="U80" s="68">
        <f t="shared" si="15"/>
        <v>1000</v>
      </c>
      <c r="V80" s="68">
        <f t="shared" si="15"/>
        <v>206.54999999999998</v>
      </c>
      <c r="W80" s="68">
        <f t="shared" si="15"/>
        <v>341.55</v>
      </c>
      <c r="X80" s="68">
        <f t="shared" si="15"/>
        <v>3542.3999999999996</v>
      </c>
      <c r="Y80" s="68">
        <f t="shared" si="15"/>
        <v>279</v>
      </c>
      <c r="Z80" s="68">
        <f t="shared" si="15"/>
        <v>866.25</v>
      </c>
      <c r="AA80" s="68">
        <f t="shared" si="15"/>
        <v>1047.24</v>
      </c>
      <c r="AB80" s="68">
        <f t="shared" si="15"/>
        <v>112</v>
      </c>
      <c r="AC80" s="68">
        <f t="shared" si="15"/>
        <v>449.996</v>
      </c>
      <c r="AD80" s="68">
        <f t="shared" si="15"/>
        <v>1100</v>
      </c>
      <c r="AE80" s="68">
        <f t="shared" si="15"/>
        <v>2160</v>
      </c>
      <c r="AF80" s="68">
        <f t="shared" si="15"/>
        <v>2000</v>
      </c>
      <c r="AG80" s="68">
        <f t="shared" si="15"/>
        <v>0</v>
      </c>
      <c r="AH80" s="68">
        <f t="shared" si="15"/>
        <v>0</v>
      </c>
      <c r="AI80" s="68">
        <f t="shared" si="15"/>
        <v>0</v>
      </c>
      <c r="AJ80" s="43">
        <f>SUM(F80:AI80)</f>
        <v>22106.395999999993</v>
      </c>
      <c r="AK80" s="34"/>
    </row>
    <row r="81" spans="2:37" ht="16.5" thickBot="1">
      <c r="B81" s="141" t="s">
        <v>22</v>
      </c>
      <c r="C81" s="142"/>
      <c r="D81" s="143"/>
      <c r="E81" s="69"/>
      <c r="F81" s="70" t="e">
        <f>F80/F79</f>
        <v>#DIV/0!</v>
      </c>
      <c r="G81" s="70">
        <f aca="true" t="shared" si="16" ref="G81:AI81">G80/G79</f>
        <v>10.8</v>
      </c>
      <c r="H81" s="70">
        <f t="shared" si="16"/>
        <v>25.850000000000005</v>
      </c>
      <c r="I81" s="70">
        <f t="shared" si="16"/>
        <v>42.8</v>
      </c>
      <c r="J81" s="70">
        <f t="shared" si="16"/>
        <v>34</v>
      </c>
      <c r="K81" s="70">
        <f t="shared" si="16"/>
        <v>11</v>
      </c>
      <c r="L81" s="70">
        <f t="shared" si="16"/>
        <v>42</v>
      </c>
      <c r="M81" s="70">
        <f t="shared" si="16"/>
        <v>451</v>
      </c>
      <c r="N81" s="70">
        <f t="shared" si="16"/>
        <v>82.99999999999997</v>
      </c>
      <c r="O81" s="70">
        <f t="shared" si="16"/>
        <v>216</v>
      </c>
      <c r="P81" s="70">
        <f t="shared" si="16"/>
        <v>32</v>
      </c>
      <c r="Q81" s="70">
        <f t="shared" si="16"/>
        <v>34.2</v>
      </c>
      <c r="R81" s="70">
        <f t="shared" si="16"/>
        <v>10</v>
      </c>
      <c r="S81" s="70">
        <f t="shared" si="16"/>
        <v>15.000000000000002</v>
      </c>
      <c r="T81" s="70">
        <f t="shared" si="16"/>
        <v>14.999999999999998</v>
      </c>
      <c r="U81" s="70">
        <f t="shared" si="16"/>
        <v>50</v>
      </c>
      <c r="V81" s="70">
        <f t="shared" si="16"/>
        <v>34</v>
      </c>
      <c r="W81" s="70">
        <f t="shared" si="16"/>
        <v>11.5</v>
      </c>
      <c r="X81" s="70">
        <f t="shared" si="16"/>
        <v>123</v>
      </c>
      <c r="Y81" s="70">
        <f t="shared" si="16"/>
        <v>124</v>
      </c>
      <c r="Z81" s="70">
        <f t="shared" si="16"/>
        <v>55</v>
      </c>
      <c r="AA81" s="70">
        <f t="shared" si="16"/>
        <v>145.45000000000002</v>
      </c>
      <c r="AB81" s="70">
        <f t="shared" si="16"/>
        <v>280</v>
      </c>
      <c r="AC81" s="70">
        <f t="shared" si="16"/>
        <v>118.42</v>
      </c>
      <c r="AD81" s="70">
        <f t="shared" si="16"/>
        <v>11</v>
      </c>
      <c r="AE81" s="70">
        <f t="shared" si="16"/>
        <v>120</v>
      </c>
      <c r="AF81" s="70">
        <f t="shared" si="16"/>
        <v>80</v>
      </c>
      <c r="AG81" s="70" t="e">
        <f t="shared" si="16"/>
        <v>#DIV/0!</v>
      </c>
      <c r="AH81" s="70" t="e">
        <f t="shared" si="16"/>
        <v>#DIV/0!</v>
      </c>
      <c r="AI81" s="70" t="e">
        <f t="shared" si="16"/>
        <v>#DIV/0!</v>
      </c>
      <c r="AJ81" s="40"/>
      <c r="AK81" s="71"/>
    </row>
    <row r="82" spans="2:37" ht="15.75">
      <c r="B82" s="151" t="s">
        <v>24</v>
      </c>
      <c r="C82" s="152"/>
      <c r="D82" s="152"/>
      <c r="E82" s="72"/>
      <c r="F82" s="78">
        <f aca="true" t="shared" si="17" ref="F82:AI82">F17+F28</f>
        <v>0</v>
      </c>
      <c r="G82" s="78">
        <f t="shared" si="17"/>
        <v>200</v>
      </c>
      <c r="H82" s="78">
        <f t="shared" si="17"/>
        <v>4</v>
      </c>
      <c r="I82" s="78">
        <f t="shared" si="17"/>
        <v>3.5999999999999996</v>
      </c>
      <c r="J82" s="78">
        <f t="shared" si="17"/>
        <v>4.8</v>
      </c>
      <c r="K82" s="78">
        <f t="shared" si="17"/>
        <v>1.3</v>
      </c>
      <c r="L82" s="78">
        <f t="shared" si="17"/>
        <v>0</v>
      </c>
      <c r="M82" s="78">
        <f t="shared" si="17"/>
        <v>1.05</v>
      </c>
      <c r="N82" s="78">
        <f t="shared" si="17"/>
        <v>1.2</v>
      </c>
      <c r="O82" s="78">
        <f t="shared" si="17"/>
        <v>17.4</v>
      </c>
      <c r="P82" s="78">
        <f t="shared" si="17"/>
        <v>10.5</v>
      </c>
      <c r="Q82" s="78">
        <f t="shared" si="17"/>
        <v>2</v>
      </c>
      <c r="R82" s="78">
        <f t="shared" si="17"/>
        <v>0</v>
      </c>
      <c r="S82" s="78">
        <f t="shared" si="17"/>
        <v>2.4</v>
      </c>
      <c r="T82" s="78">
        <f t="shared" si="17"/>
        <v>0</v>
      </c>
      <c r="U82" s="78">
        <f t="shared" si="17"/>
        <v>20</v>
      </c>
      <c r="V82" s="78">
        <f t="shared" si="17"/>
        <v>0</v>
      </c>
      <c r="W82" s="78">
        <f t="shared" si="17"/>
        <v>0</v>
      </c>
      <c r="X82" s="78">
        <f t="shared" si="17"/>
        <v>0</v>
      </c>
      <c r="Y82" s="78">
        <f t="shared" si="17"/>
        <v>0</v>
      </c>
      <c r="Z82" s="78">
        <f t="shared" si="17"/>
        <v>0</v>
      </c>
      <c r="AA82" s="78">
        <f t="shared" si="17"/>
        <v>0</v>
      </c>
      <c r="AB82" s="78">
        <f t="shared" si="17"/>
        <v>0</v>
      </c>
      <c r="AC82" s="78">
        <f t="shared" si="17"/>
        <v>0</v>
      </c>
      <c r="AD82" s="78">
        <f t="shared" si="17"/>
        <v>0</v>
      </c>
      <c r="AE82" s="78">
        <f t="shared" si="17"/>
        <v>0</v>
      </c>
      <c r="AF82" s="78">
        <f t="shared" si="17"/>
        <v>0</v>
      </c>
      <c r="AG82" s="78">
        <f t="shared" si="17"/>
        <v>0</v>
      </c>
      <c r="AH82" s="78">
        <f t="shared" si="17"/>
        <v>0</v>
      </c>
      <c r="AI82" s="78">
        <f t="shared" si="17"/>
        <v>0</v>
      </c>
      <c r="AJ82" s="72"/>
      <c r="AK82" s="73"/>
    </row>
    <row r="83" spans="2:37" ht="16.5" thickBot="1">
      <c r="B83" s="149" t="s">
        <v>25</v>
      </c>
      <c r="C83" s="150"/>
      <c r="D83" s="150"/>
      <c r="E83" s="74"/>
      <c r="F83" s="74">
        <f aca="true" t="shared" si="18" ref="F83:AI83">F19+F30</f>
        <v>0</v>
      </c>
      <c r="G83" s="74">
        <f t="shared" si="18"/>
        <v>2160</v>
      </c>
      <c r="H83" s="74">
        <f t="shared" si="18"/>
        <v>103.4</v>
      </c>
      <c r="I83" s="74">
        <f t="shared" si="18"/>
        <v>154.07999999999998</v>
      </c>
      <c r="J83" s="74">
        <f t="shared" si="18"/>
        <v>163.2</v>
      </c>
      <c r="K83" s="74">
        <f t="shared" si="18"/>
        <v>14.3</v>
      </c>
      <c r="L83" s="74">
        <f t="shared" si="18"/>
        <v>0</v>
      </c>
      <c r="M83" s="74">
        <f t="shared" si="18"/>
        <v>473.55</v>
      </c>
      <c r="N83" s="74">
        <f t="shared" si="18"/>
        <v>99.6</v>
      </c>
      <c r="O83" s="74">
        <f t="shared" si="18"/>
        <v>3758.3999999999996</v>
      </c>
      <c r="P83" s="74">
        <f t="shared" si="18"/>
        <v>336</v>
      </c>
      <c r="Q83" s="74">
        <f t="shared" si="18"/>
        <v>68.4</v>
      </c>
      <c r="R83" s="74">
        <f t="shared" si="18"/>
        <v>0</v>
      </c>
      <c r="S83" s="74">
        <f t="shared" si="18"/>
        <v>36</v>
      </c>
      <c r="T83" s="74">
        <f t="shared" si="18"/>
        <v>0</v>
      </c>
      <c r="U83" s="74">
        <f t="shared" si="18"/>
        <v>1000</v>
      </c>
      <c r="V83" s="74">
        <f t="shared" si="18"/>
        <v>0</v>
      </c>
      <c r="W83" s="74">
        <f t="shared" si="18"/>
        <v>0</v>
      </c>
      <c r="X83" s="74">
        <f t="shared" si="18"/>
        <v>0</v>
      </c>
      <c r="Y83" s="74">
        <f t="shared" si="18"/>
        <v>0</v>
      </c>
      <c r="Z83" s="74">
        <f t="shared" si="18"/>
        <v>0</v>
      </c>
      <c r="AA83" s="74">
        <f t="shared" si="18"/>
        <v>0</v>
      </c>
      <c r="AB83" s="74">
        <f t="shared" si="18"/>
        <v>0</v>
      </c>
      <c r="AC83" s="74">
        <f t="shared" si="18"/>
        <v>0</v>
      </c>
      <c r="AD83" s="74">
        <f t="shared" si="18"/>
        <v>0</v>
      </c>
      <c r="AE83" s="74">
        <f t="shared" si="18"/>
        <v>0</v>
      </c>
      <c r="AF83" s="74">
        <f t="shared" si="18"/>
        <v>0</v>
      </c>
      <c r="AG83" s="74">
        <f t="shared" si="18"/>
        <v>0</v>
      </c>
      <c r="AH83" s="74">
        <f t="shared" si="18"/>
        <v>0</v>
      </c>
      <c r="AI83" s="74">
        <f t="shared" si="18"/>
        <v>0</v>
      </c>
      <c r="AJ83" s="74">
        <f>SUM(F83:AI83)</f>
        <v>8366.93</v>
      </c>
      <c r="AK83" s="75"/>
    </row>
    <row r="84" spans="2:37" ht="15.75">
      <c r="B84" s="147" t="s">
        <v>26</v>
      </c>
      <c r="C84" s="148"/>
      <c r="D84" s="148"/>
      <c r="E84" s="76"/>
      <c r="F84" s="78">
        <f aca="true" t="shared" si="19" ref="F84:AI84">F39+F50+F58</f>
        <v>0</v>
      </c>
      <c r="G84" s="78">
        <f t="shared" si="19"/>
        <v>0</v>
      </c>
      <c r="H84" s="78">
        <f t="shared" si="19"/>
        <v>10</v>
      </c>
      <c r="I84" s="78">
        <f t="shared" si="19"/>
        <v>0</v>
      </c>
      <c r="J84" s="78">
        <f t="shared" si="19"/>
        <v>0</v>
      </c>
      <c r="K84" s="78">
        <f t="shared" si="19"/>
        <v>0.8999999999999999</v>
      </c>
      <c r="L84" s="78">
        <f t="shared" si="19"/>
        <v>3.3</v>
      </c>
      <c r="M84" s="78">
        <f t="shared" si="19"/>
        <v>0</v>
      </c>
      <c r="N84" s="78">
        <f t="shared" si="19"/>
        <v>3.8899999999999997</v>
      </c>
      <c r="O84" s="78">
        <f t="shared" si="19"/>
        <v>0</v>
      </c>
      <c r="P84" s="78">
        <f t="shared" si="19"/>
        <v>0</v>
      </c>
      <c r="Q84" s="78">
        <f t="shared" si="19"/>
        <v>0</v>
      </c>
      <c r="R84" s="78">
        <f t="shared" si="19"/>
        <v>15.4</v>
      </c>
      <c r="S84" s="78">
        <f t="shared" si="19"/>
        <v>5.2</v>
      </c>
      <c r="T84" s="78">
        <f t="shared" si="19"/>
        <v>7.6499999999999995</v>
      </c>
      <c r="U84" s="78">
        <f t="shared" si="19"/>
        <v>0</v>
      </c>
      <c r="V84" s="78">
        <f t="shared" si="19"/>
        <v>4.05</v>
      </c>
      <c r="W84" s="78">
        <f t="shared" si="19"/>
        <v>19.8</v>
      </c>
      <c r="X84" s="78">
        <f t="shared" si="19"/>
        <v>19.2</v>
      </c>
      <c r="Y84" s="78">
        <f t="shared" si="19"/>
        <v>1.5</v>
      </c>
      <c r="Z84" s="78">
        <f t="shared" si="19"/>
        <v>10.5</v>
      </c>
      <c r="AA84" s="78">
        <f t="shared" si="19"/>
        <v>4.8</v>
      </c>
      <c r="AB84" s="78">
        <f t="shared" si="19"/>
        <v>0.4</v>
      </c>
      <c r="AC84" s="78">
        <f t="shared" si="19"/>
        <v>3.8</v>
      </c>
      <c r="AD84" s="78">
        <f t="shared" si="19"/>
        <v>100</v>
      </c>
      <c r="AE84" s="78">
        <f t="shared" si="19"/>
        <v>12</v>
      </c>
      <c r="AF84" s="78">
        <f t="shared" si="19"/>
        <v>0</v>
      </c>
      <c r="AG84" s="78">
        <f t="shared" si="19"/>
        <v>0</v>
      </c>
      <c r="AH84" s="78">
        <f t="shared" si="19"/>
        <v>0</v>
      </c>
      <c r="AI84" s="78">
        <f t="shared" si="19"/>
        <v>0</v>
      </c>
      <c r="AJ84" s="76"/>
      <c r="AK84" s="73"/>
    </row>
    <row r="85" spans="2:37" ht="16.5" thickBot="1">
      <c r="B85" s="95" t="s">
        <v>27</v>
      </c>
      <c r="C85" s="137"/>
      <c r="D85" s="137"/>
      <c r="E85" s="77"/>
      <c r="F85" s="74">
        <f aca="true" t="shared" si="20" ref="F85:AI85">F41+F52+F60</f>
        <v>0</v>
      </c>
      <c r="G85" s="74">
        <f t="shared" si="20"/>
        <v>0</v>
      </c>
      <c r="H85" s="74">
        <f t="shared" si="20"/>
        <v>258.5</v>
      </c>
      <c r="I85" s="74">
        <f t="shared" si="20"/>
        <v>0</v>
      </c>
      <c r="J85" s="74">
        <f t="shared" si="20"/>
        <v>0</v>
      </c>
      <c r="K85" s="74">
        <f t="shared" si="20"/>
        <v>9.899999999999999</v>
      </c>
      <c r="L85" s="74">
        <f t="shared" si="20"/>
        <v>138.6</v>
      </c>
      <c r="M85" s="74">
        <f t="shared" si="20"/>
        <v>0</v>
      </c>
      <c r="N85" s="74">
        <f t="shared" si="20"/>
        <v>322.86999999999995</v>
      </c>
      <c r="O85" s="74">
        <f t="shared" si="20"/>
        <v>0</v>
      </c>
      <c r="P85" s="74">
        <f t="shared" si="20"/>
        <v>0</v>
      </c>
      <c r="Q85" s="74">
        <f t="shared" si="20"/>
        <v>0</v>
      </c>
      <c r="R85" s="74">
        <f t="shared" si="20"/>
        <v>154</v>
      </c>
      <c r="S85" s="74">
        <f t="shared" si="20"/>
        <v>78</v>
      </c>
      <c r="T85" s="74">
        <f t="shared" si="20"/>
        <v>114.74999999999999</v>
      </c>
      <c r="U85" s="74">
        <f t="shared" si="20"/>
        <v>0</v>
      </c>
      <c r="V85" s="74">
        <f t="shared" si="20"/>
        <v>137.7</v>
      </c>
      <c r="W85" s="74">
        <f t="shared" si="20"/>
        <v>227.70000000000002</v>
      </c>
      <c r="X85" s="74">
        <f t="shared" si="20"/>
        <v>2361.6</v>
      </c>
      <c r="Y85" s="74">
        <f t="shared" si="20"/>
        <v>186</v>
      </c>
      <c r="Z85" s="74">
        <f t="shared" si="20"/>
        <v>577.5</v>
      </c>
      <c r="AA85" s="74">
        <f t="shared" si="20"/>
        <v>698.16</v>
      </c>
      <c r="AB85" s="74">
        <f t="shared" si="20"/>
        <v>112</v>
      </c>
      <c r="AC85" s="74">
        <f t="shared" si="20"/>
        <v>449.996</v>
      </c>
      <c r="AD85" s="74">
        <f t="shared" si="20"/>
        <v>1100</v>
      </c>
      <c r="AE85" s="74">
        <f t="shared" si="20"/>
        <v>1440</v>
      </c>
      <c r="AF85" s="74">
        <f t="shared" si="20"/>
        <v>0</v>
      </c>
      <c r="AG85" s="74">
        <f t="shared" si="20"/>
        <v>0</v>
      </c>
      <c r="AH85" s="74">
        <f t="shared" si="20"/>
        <v>0</v>
      </c>
      <c r="AI85" s="74">
        <f t="shared" si="20"/>
        <v>0</v>
      </c>
      <c r="AJ85" s="74">
        <f>SUM(F85:AI85)</f>
        <v>8367.276</v>
      </c>
      <c r="AK85" s="75"/>
    </row>
    <row r="86" spans="2:37" ht="15.75">
      <c r="B86" s="147" t="s">
        <v>28</v>
      </c>
      <c r="C86" s="148"/>
      <c r="D86" s="148"/>
      <c r="E86" s="76"/>
      <c r="F86" s="78">
        <f aca="true" t="shared" si="21" ref="F86:AI86">F70+F76</f>
        <v>0</v>
      </c>
      <c r="G86" s="78">
        <f t="shared" si="21"/>
        <v>0</v>
      </c>
      <c r="H86" s="78">
        <f t="shared" si="21"/>
        <v>6</v>
      </c>
      <c r="I86" s="78">
        <f t="shared" si="21"/>
        <v>0</v>
      </c>
      <c r="J86" s="78">
        <f t="shared" si="21"/>
        <v>0</v>
      </c>
      <c r="K86" s="78">
        <f t="shared" si="21"/>
        <v>0.44999999999999996</v>
      </c>
      <c r="L86" s="78">
        <f t="shared" si="21"/>
        <v>1.5</v>
      </c>
      <c r="M86" s="78">
        <f t="shared" si="21"/>
        <v>0</v>
      </c>
      <c r="N86" s="78">
        <f t="shared" si="21"/>
        <v>1.9449999999999998</v>
      </c>
      <c r="O86" s="78">
        <f t="shared" si="21"/>
        <v>0</v>
      </c>
      <c r="P86" s="78">
        <f t="shared" si="21"/>
        <v>0</v>
      </c>
      <c r="Q86" s="78">
        <f t="shared" si="21"/>
        <v>0</v>
      </c>
      <c r="R86" s="78">
        <f t="shared" si="21"/>
        <v>7.7</v>
      </c>
      <c r="S86" s="78">
        <f t="shared" si="21"/>
        <v>2.6</v>
      </c>
      <c r="T86" s="78">
        <f t="shared" si="21"/>
        <v>3.8249999999999997</v>
      </c>
      <c r="U86" s="78">
        <f t="shared" si="21"/>
        <v>0</v>
      </c>
      <c r="V86" s="78">
        <f t="shared" si="21"/>
        <v>2.025</v>
      </c>
      <c r="W86" s="78">
        <f t="shared" si="21"/>
        <v>9.9</v>
      </c>
      <c r="X86" s="78">
        <f t="shared" si="21"/>
        <v>9.6</v>
      </c>
      <c r="Y86" s="78">
        <f t="shared" si="21"/>
        <v>0.75</v>
      </c>
      <c r="Z86" s="78">
        <f t="shared" si="21"/>
        <v>5.25</v>
      </c>
      <c r="AA86" s="78">
        <f t="shared" si="21"/>
        <v>2.4</v>
      </c>
      <c r="AB86" s="78">
        <f t="shared" si="21"/>
        <v>0</v>
      </c>
      <c r="AC86" s="78">
        <f t="shared" si="21"/>
        <v>0</v>
      </c>
      <c r="AD86" s="78">
        <f t="shared" si="21"/>
        <v>0</v>
      </c>
      <c r="AE86" s="78">
        <f t="shared" si="21"/>
        <v>6</v>
      </c>
      <c r="AF86" s="78">
        <f t="shared" si="21"/>
        <v>25</v>
      </c>
      <c r="AG86" s="78">
        <f t="shared" si="21"/>
        <v>0</v>
      </c>
      <c r="AH86" s="78">
        <f t="shared" si="21"/>
        <v>0</v>
      </c>
      <c r="AI86" s="78">
        <f t="shared" si="21"/>
        <v>0</v>
      </c>
      <c r="AJ86" s="76"/>
      <c r="AK86" s="73"/>
    </row>
    <row r="87" spans="2:37" ht="16.5" thickBot="1">
      <c r="B87" s="95" t="s">
        <v>29</v>
      </c>
      <c r="C87" s="137"/>
      <c r="D87" s="137"/>
      <c r="E87" s="77"/>
      <c r="F87" s="74">
        <f aca="true" t="shared" si="22" ref="F87:AI87">F72+F78</f>
        <v>0</v>
      </c>
      <c r="G87" s="74">
        <f t="shared" si="22"/>
        <v>0</v>
      </c>
      <c r="H87" s="74">
        <f t="shared" si="22"/>
        <v>155.10000000000002</v>
      </c>
      <c r="I87" s="74">
        <f t="shared" si="22"/>
        <v>0</v>
      </c>
      <c r="J87" s="74">
        <f t="shared" si="22"/>
        <v>0</v>
      </c>
      <c r="K87" s="74">
        <f t="shared" si="22"/>
        <v>4.949999999999999</v>
      </c>
      <c r="L87" s="74">
        <f t="shared" si="22"/>
        <v>63</v>
      </c>
      <c r="M87" s="74">
        <f t="shared" si="22"/>
        <v>0</v>
      </c>
      <c r="N87" s="74">
        <f t="shared" si="22"/>
        <v>161.43499999999997</v>
      </c>
      <c r="O87" s="74">
        <f t="shared" si="22"/>
        <v>0</v>
      </c>
      <c r="P87" s="74">
        <f t="shared" si="22"/>
        <v>0</v>
      </c>
      <c r="Q87" s="74">
        <f t="shared" si="22"/>
        <v>0</v>
      </c>
      <c r="R87" s="74">
        <f t="shared" si="22"/>
        <v>77</v>
      </c>
      <c r="S87" s="74">
        <f t="shared" si="22"/>
        <v>39</v>
      </c>
      <c r="T87" s="74">
        <f t="shared" si="22"/>
        <v>57.37499999999999</v>
      </c>
      <c r="U87" s="74">
        <f t="shared" si="22"/>
        <v>0</v>
      </c>
      <c r="V87" s="74">
        <f t="shared" si="22"/>
        <v>68.85</v>
      </c>
      <c r="W87" s="74">
        <f t="shared" si="22"/>
        <v>113.85000000000001</v>
      </c>
      <c r="X87" s="74">
        <f t="shared" si="22"/>
        <v>1180.8</v>
      </c>
      <c r="Y87" s="74">
        <f t="shared" si="22"/>
        <v>93</v>
      </c>
      <c r="Z87" s="74">
        <f t="shared" si="22"/>
        <v>288.75</v>
      </c>
      <c r="AA87" s="74">
        <f t="shared" si="22"/>
        <v>349.08</v>
      </c>
      <c r="AB87" s="74">
        <f t="shared" si="22"/>
        <v>0</v>
      </c>
      <c r="AC87" s="74">
        <f t="shared" si="22"/>
        <v>0</v>
      </c>
      <c r="AD87" s="74">
        <f t="shared" si="22"/>
        <v>0</v>
      </c>
      <c r="AE87" s="74">
        <f t="shared" si="22"/>
        <v>720</v>
      </c>
      <c r="AF87" s="74">
        <f t="shared" si="22"/>
        <v>2000</v>
      </c>
      <c r="AG87" s="74">
        <f t="shared" si="22"/>
        <v>0</v>
      </c>
      <c r="AH87" s="74">
        <f t="shared" si="22"/>
        <v>0</v>
      </c>
      <c r="AI87" s="74">
        <f t="shared" si="22"/>
        <v>0</v>
      </c>
      <c r="AJ87" s="74">
        <f>SUM(F87:AI87)</f>
        <v>5372.1900000000005</v>
      </c>
      <c r="AK87" s="75"/>
    </row>
    <row r="88" ht="15">
      <c r="AJ88" s="1">
        <f>SUM(AJ83:AJ87)</f>
        <v>22106.396</v>
      </c>
    </row>
  </sheetData>
  <mergeCells count="102">
    <mergeCell ref="B86:D86"/>
    <mergeCell ref="B87:D87"/>
    <mergeCell ref="B82:D82"/>
    <mergeCell ref="B83:D83"/>
    <mergeCell ref="B84:D84"/>
    <mergeCell ref="B85:D85"/>
    <mergeCell ref="B78:D78"/>
    <mergeCell ref="B79:D79"/>
    <mergeCell ref="B80:D80"/>
    <mergeCell ref="B81:D81"/>
    <mergeCell ref="B72:D72"/>
    <mergeCell ref="B73:D73"/>
    <mergeCell ref="B74:D74"/>
    <mergeCell ref="B77:D77"/>
    <mergeCell ref="B66:D66"/>
    <mergeCell ref="B67:D67"/>
    <mergeCell ref="B68:D68"/>
    <mergeCell ref="B71:D71"/>
    <mergeCell ref="B62:D62"/>
    <mergeCell ref="B63:D63"/>
    <mergeCell ref="B64:D64"/>
    <mergeCell ref="B65:D65"/>
    <mergeCell ref="B56:D56"/>
    <mergeCell ref="B59:D59"/>
    <mergeCell ref="B60:D60"/>
    <mergeCell ref="B61:D61"/>
    <mergeCell ref="B52:D52"/>
    <mergeCell ref="B53:D53"/>
    <mergeCell ref="B54:D54"/>
    <mergeCell ref="B55:D55"/>
    <mergeCell ref="B46:D46"/>
    <mergeCell ref="B47:D47"/>
    <mergeCell ref="B48:D48"/>
    <mergeCell ref="B51:D51"/>
    <mergeCell ref="B42:D42"/>
    <mergeCell ref="B43:D43"/>
    <mergeCell ref="B44:D44"/>
    <mergeCell ref="B45:D45"/>
    <mergeCell ref="B36:D36"/>
    <mergeCell ref="B37:D37"/>
    <mergeCell ref="B40:D40"/>
    <mergeCell ref="B41:D41"/>
    <mergeCell ref="B32:D32"/>
    <mergeCell ref="B33:D33"/>
    <mergeCell ref="B34:D34"/>
    <mergeCell ref="B35:D35"/>
    <mergeCell ref="B26:D26"/>
    <mergeCell ref="B29:D29"/>
    <mergeCell ref="B30:D30"/>
    <mergeCell ref="B31:D31"/>
    <mergeCell ref="B22:D22"/>
    <mergeCell ref="B23:D23"/>
    <mergeCell ref="B24:D24"/>
    <mergeCell ref="B25:D25"/>
    <mergeCell ref="B18:D18"/>
    <mergeCell ref="B19:D19"/>
    <mergeCell ref="B20:D20"/>
    <mergeCell ref="B21:D21"/>
    <mergeCell ref="B12:D12"/>
    <mergeCell ref="B13:D13"/>
    <mergeCell ref="B14:D14"/>
    <mergeCell ref="B15:D15"/>
    <mergeCell ref="AK6:AK8"/>
    <mergeCell ref="B9:D9"/>
    <mergeCell ref="B10:D10"/>
    <mergeCell ref="B11:D11"/>
    <mergeCell ref="AG6:AG8"/>
    <mergeCell ref="AH6:AH8"/>
    <mergeCell ref="AI6:AI8"/>
    <mergeCell ref="AJ6:AJ8"/>
    <mergeCell ref="AC6:AC8"/>
    <mergeCell ref="AD6:AD8"/>
    <mergeCell ref="AE6:AE8"/>
    <mergeCell ref="AF6:AF8"/>
    <mergeCell ref="Y6:Y8"/>
    <mergeCell ref="Z6:Z8"/>
    <mergeCell ref="AA6:AA8"/>
    <mergeCell ref="AB6:AB8"/>
    <mergeCell ref="U6:U8"/>
    <mergeCell ref="V6:V8"/>
    <mergeCell ref="W6:W8"/>
    <mergeCell ref="X6:X8"/>
    <mergeCell ref="Q6:Q8"/>
    <mergeCell ref="R6:R8"/>
    <mergeCell ref="S6:S8"/>
    <mergeCell ref="T6:T8"/>
    <mergeCell ref="M6:M8"/>
    <mergeCell ref="N6:N8"/>
    <mergeCell ref="O6:O8"/>
    <mergeCell ref="P6:P8"/>
    <mergeCell ref="I6:I8"/>
    <mergeCell ref="J6:J8"/>
    <mergeCell ref="K6:K8"/>
    <mergeCell ref="L6:L8"/>
    <mergeCell ref="E6:E8"/>
    <mergeCell ref="F6:F8"/>
    <mergeCell ref="G6:G8"/>
    <mergeCell ref="H6:H8"/>
    <mergeCell ref="P1:AJ1"/>
    <mergeCell ref="B2:O2"/>
    <mergeCell ref="P2:AJ2"/>
    <mergeCell ref="B4:O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K91"/>
  <sheetViews>
    <sheetView workbookViewId="0" topLeftCell="A1">
      <selection activeCell="G34" sqref="G34"/>
    </sheetView>
  </sheetViews>
  <sheetFormatPr defaultColWidth="9.140625" defaultRowHeight="15"/>
  <sheetData>
    <row r="1" spans="2:37" ht="15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18" t="s">
        <v>0</v>
      </c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0"/>
    </row>
    <row r="2" spans="2:37" ht="15.75">
      <c r="B2" s="118" t="s">
        <v>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 t="s">
        <v>2</v>
      </c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0"/>
    </row>
    <row r="3" spans="2:37" ht="15.75">
      <c r="B3" s="11"/>
      <c r="C3" s="12"/>
      <c r="D3" s="12"/>
      <c r="E3" s="12"/>
      <c r="F3" s="12"/>
      <c r="G3" s="12"/>
      <c r="H3" s="12"/>
      <c r="I3" s="12"/>
      <c r="J3" s="12" t="s">
        <v>138</v>
      </c>
      <c r="K3" s="12"/>
      <c r="L3" s="12"/>
      <c r="M3" s="12"/>
      <c r="N3" s="12"/>
      <c r="O3" s="12"/>
      <c r="P3" s="8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0"/>
    </row>
    <row r="4" spans="2:37" ht="15.75">
      <c r="B4" s="119" t="s">
        <v>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14"/>
    </row>
    <row r="5" spans="2:37" ht="15.7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14"/>
    </row>
    <row r="6" spans="2:37" ht="15.75">
      <c r="B6" s="15"/>
      <c r="C6" s="16"/>
      <c r="D6" s="17"/>
      <c r="E6" s="124" t="s">
        <v>4</v>
      </c>
      <c r="F6" s="117" t="s">
        <v>30</v>
      </c>
      <c r="G6" s="117" t="s">
        <v>31</v>
      </c>
      <c r="H6" s="117" t="s">
        <v>47</v>
      </c>
      <c r="I6" s="117" t="s">
        <v>123</v>
      </c>
      <c r="J6" s="117" t="s">
        <v>34</v>
      </c>
      <c r="K6" s="106" t="s">
        <v>33</v>
      </c>
      <c r="L6" s="117" t="s">
        <v>139</v>
      </c>
      <c r="M6" s="106" t="s">
        <v>101</v>
      </c>
      <c r="N6" s="117" t="s">
        <v>38</v>
      </c>
      <c r="O6" s="117" t="s">
        <v>39</v>
      </c>
      <c r="P6" s="117" t="s">
        <v>42</v>
      </c>
      <c r="Q6" s="117" t="s">
        <v>53</v>
      </c>
      <c r="R6" s="106" t="s">
        <v>85</v>
      </c>
      <c r="S6" s="106" t="s">
        <v>31</v>
      </c>
      <c r="T6" s="106" t="s">
        <v>35</v>
      </c>
      <c r="U6" s="106" t="s">
        <v>140</v>
      </c>
      <c r="V6" s="106" t="s">
        <v>141</v>
      </c>
      <c r="W6" s="106" t="s">
        <v>44</v>
      </c>
      <c r="X6" s="106" t="s">
        <v>83</v>
      </c>
      <c r="Y6" s="106" t="s">
        <v>45</v>
      </c>
      <c r="Z6" s="106" t="s">
        <v>54</v>
      </c>
      <c r="AA6" s="106" t="s">
        <v>142</v>
      </c>
      <c r="AB6" s="117" t="s">
        <v>36</v>
      </c>
      <c r="AC6" s="106" t="s">
        <v>143</v>
      </c>
      <c r="AD6" s="117" t="s">
        <v>119</v>
      </c>
      <c r="AE6" s="154" t="s">
        <v>106</v>
      </c>
      <c r="AF6" s="154" t="s">
        <v>144</v>
      </c>
      <c r="AG6" s="154"/>
      <c r="AH6" s="154"/>
      <c r="AI6" s="154"/>
      <c r="AJ6" s="162" t="s">
        <v>5</v>
      </c>
      <c r="AK6" s="134" t="s">
        <v>23</v>
      </c>
    </row>
    <row r="7" spans="2:37" ht="15.75">
      <c r="B7" s="18" t="s">
        <v>6</v>
      </c>
      <c r="C7" s="19" t="s">
        <v>7</v>
      </c>
      <c r="D7" s="20"/>
      <c r="E7" s="124"/>
      <c r="F7" s="117"/>
      <c r="G7" s="117"/>
      <c r="H7" s="117"/>
      <c r="I7" s="117"/>
      <c r="J7" s="117"/>
      <c r="K7" s="107"/>
      <c r="L7" s="117"/>
      <c r="M7" s="107"/>
      <c r="N7" s="117"/>
      <c r="O7" s="117"/>
      <c r="P7" s="117"/>
      <c r="Q7" s="11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17"/>
      <c r="AC7" s="107"/>
      <c r="AD7" s="117"/>
      <c r="AE7" s="155"/>
      <c r="AF7" s="155"/>
      <c r="AG7" s="155"/>
      <c r="AH7" s="155"/>
      <c r="AI7" s="155"/>
      <c r="AJ7" s="163"/>
      <c r="AK7" s="135"/>
    </row>
    <row r="8" spans="2:37" ht="16.5" thickBot="1">
      <c r="B8" s="18"/>
      <c r="C8" s="19"/>
      <c r="D8" s="20"/>
      <c r="E8" s="125"/>
      <c r="F8" s="106"/>
      <c r="G8" s="106"/>
      <c r="H8" s="106"/>
      <c r="I8" s="106"/>
      <c r="J8" s="106"/>
      <c r="K8" s="107"/>
      <c r="L8" s="106"/>
      <c r="M8" s="107"/>
      <c r="N8" s="106"/>
      <c r="O8" s="106"/>
      <c r="P8" s="106"/>
      <c r="Q8" s="106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6"/>
      <c r="AC8" s="108"/>
      <c r="AD8" s="106"/>
      <c r="AE8" s="161"/>
      <c r="AF8" s="161"/>
      <c r="AG8" s="161"/>
      <c r="AH8" s="161"/>
      <c r="AI8" s="161"/>
      <c r="AJ8" s="164"/>
      <c r="AK8" s="136"/>
    </row>
    <row r="9" spans="2:37" ht="15.75">
      <c r="B9" s="122" t="s">
        <v>8</v>
      </c>
      <c r="C9" s="123"/>
      <c r="D9" s="123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  <c r="AK9" s="24"/>
    </row>
    <row r="10" spans="2:37" ht="18.75">
      <c r="B10" s="112" t="s">
        <v>145</v>
      </c>
      <c r="C10" s="113"/>
      <c r="D10" s="113"/>
      <c r="E10" s="80">
        <v>160</v>
      </c>
      <c r="F10" s="82"/>
      <c r="G10" s="82"/>
      <c r="H10" s="82"/>
      <c r="I10" s="82"/>
      <c r="J10" s="82">
        <v>1</v>
      </c>
      <c r="K10" s="82"/>
      <c r="L10" s="82">
        <v>6.4</v>
      </c>
      <c r="M10" s="82">
        <v>4</v>
      </c>
      <c r="N10" s="82"/>
      <c r="O10" s="82"/>
      <c r="P10" s="82"/>
      <c r="Q10" s="82">
        <v>80</v>
      </c>
      <c r="R10" s="82"/>
      <c r="S10" s="82">
        <v>45</v>
      </c>
      <c r="T10" s="82"/>
      <c r="U10" s="82">
        <v>45</v>
      </c>
      <c r="V10" s="82"/>
      <c r="W10" s="82"/>
      <c r="X10" s="82"/>
      <c r="Y10" s="82"/>
      <c r="Z10" s="82"/>
      <c r="AA10" s="82"/>
      <c r="AB10" s="82"/>
      <c r="AC10" s="82"/>
      <c r="AD10" s="82"/>
      <c r="AE10" s="26"/>
      <c r="AF10" s="26"/>
      <c r="AG10" s="26"/>
      <c r="AH10" s="26"/>
      <c r="AI10" s="26"/>
      <c r="AJ10" s="27"/>
      <c r="AK10" s="24"/>
    </row>
    <row r="11" spans="2:37" ht="18.75">
      <c r="B11" s="114" t="s">
        <v>66</v>
      </c>
      <c r="C11" s="115"/>
      <c r="D11" s="116"/>
      <c r="E11" s="80">
        <v>20</v>
      </c>
      <c r="F11" s="82"/>
      <c r="G11" s="82"/>
      <c r="H11" s="82">
        <v>20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3"/>
      <c r="Z11" s="83"/>
      <c r="AA11" s="83"/>
      <c r="AB11" s="83"/>
      <c r="AC11" s="83"/>
      <c r="AD11" s="83"/>
      <c r="AE11" s="29"/>
      <c r="AF11" s="29"/>
      <c r="AG11" s="29"/>
      <c r="AH11" s="29"/>
      <c r="AI11" s="29"/>
      <c r="AJ11" s="27"/>
      <c r="AK11" s="30"/>
    </row>
    <row r="12" spans="2:37" ht="18.75">
      <c r="B12" s="114" t="s">
        <v>59</v>
      </c>
      <c r="C12" s="115"/>
      <c r="D12" s="116"/>
      <c r="E12" s="80">
        <v>200</v>
      </c>
      <c r="F12" s="82"/>
      <c r="G12" s="82">
        <v>1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3"/>
      <c r="Z12" s="83"/>
      <c r="AA12" s="83"/>
      <c r="AB12" s="83"/>
      <c r="AC12" s="83"/>
      <c r="AD12" s="83"/>
      <c r="AE12" s="29"/>
      <c r="AF12" s="29"/>
      <c r="AG12" s="29"/>
      <c r="AH12" s="29"/>
      <c r="AI12" s="29"/>
      <c r="AJ12" s="27"/>
      <c r="AK12" s="31"/>
    </row>
    <row r="13" spans="2:37" ht="18.75">
      <c r="B13" s="114" t="s">
        <v>113</v>
      </c>
      <c r="C13" s="115"/>
      <c r="D13" s="116"/>
      <c r="E13" s="80">
        <v>10</v>
      </c>
      <c r="F13" s="82">
        <v>1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3"/>
      <c r="Z13" s="83"/>
      <c r="AA13" s="83"/>
      <c r="AB13" s="83"/>
      <c r="AC13" s="83"/>
      <c r="AD13" s="83"/>
      <c r="AE13" s="29"/>
      <c r="AF13" s="29"/>
      <c r="AG13" s="29"/>
      <c r="AH13" s="29"/>
      <c r="AI13" s="29"/>
      <c r="AJ13" s="27"/>
      <c r="AK13" s="32"/>
    </row>
    <row r="14" spans="2:37" ht="18.75">
      <c r="B14" s="114" t="s">
        <v>92</v>
      </c>
      <c r="C14" s="115"/>
      <c r="D14" s="116"/>
      <c r="E14" s="80">
        <v>100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>
        <v>100</v>
      </c>
      <c r="U14" s="82"/>
      <c r="V14" s="82"/>
      <c r="W14" s="82"/>
      <c r="X14" s="84"/>
      <c r="Y14" s="85"/>
      <c r="Z14" s="86"/>
      <c r="AA14" s="86"/>
      <c r="AB14" s="86"/>
      <c r="AC14" s="86"/>
      <c r="AD14" s="86"/>
      <c r="AE14" s="92"/>
      <c r="AF14" s="92"/>
      <c r="AG14" s="92"/>
      <c r="AH14" s="33"/>
      <c r="AI14" s="19"/>
      <c r="AJ14" s="27"/>
      <c r="AK14" s="34"/>
    </row>
    <row r="15" spans="2:37" ht="16.5" thickBot="1">
      <c r="B15" s="35" t="s">
        <v>9</v>
      </c>
      <c r="C15" s="36">
        <v>1</v>
      </c>
      <c r="D15" s="25" t="s">
        <v>10</v>
      </c>
      <c r="E15" s="25"/>
      <c r="F15" s="26">
        <f>SUM(F10:F14)</f>
        <v>1</v>
      </c>
      <c r="G15" s="26">
        <f>SUM(G10:G14)</f>
        <v>1</v>
      </c>
      <c r="H15" s="26">
        <f aca="true" t="shared" si="0" ref="H15:AI15">SUM(H10:H14)/1000</f>
        <v>0.02</v>
      </c>
      <c r="I15" s="26">
        <f t="shared" si="0"/>
        <v>0</v>
      </c>
      <c r="J15" s="26">
        <f t="shared" si="0"/>
        <v>0.001</v>
      </c>
      <c r="K15" s="26">
        <f t="shared" si="0"/>
        <v>0</v>
      </c>
      <c r="L15" s="26">
        <f t="shared" si="0"/>
        <v>0.0064</v>
      </c>
      <c r="M15" s="26">
        <f t="shared" si="0"/>
        <v>0.004</v>
      </c>
      <c r="N15" s="26">
        <f t="shared" si="0"/>
        <v>0</v>
      </c>
      <c r="O15" s="26">
        <f t="shared" si="0"/>
        <v>0</v>
      </c>
      <c r="P15" s="26">
        <f t="shared" si="0"/>
        <v>0</v>
      </c>
      <c r="Q15" s="26">
        <v>2</v>
      </c>
      <c r="R15" s="26">
        <f t="shared" si="0"/>
        <v>0</v>
      </c>
      <c r="S15" s="26">
        <f t="shared" si="0"/>
        <v>0.045</v>
      </c>
      <c r="T15" s="26">
        <f t="shared" si="0"/>
        <v>0.1</v>
      </c>
      <c r="U15" s="26">
        <f t="shared" si="0"/>
        <v>0.045</v>
      </c>
      <c r="V15" s="26">
        <f t="shared" si="0"/>
        <v>0</v>
      </c>
      <c r="W15" s="26">
        <f t="shared" si="0"/>
        <v>0</v>
      </c>
      <c r="X15" s="26">
        <f t="shared" si="0"/>
        <v>0</v>
      </c>
      <c r="Y15" s="26">
        <f t="shared" si="0"/>
        <v>0</v>
      </c>
      <c r="Z15" s="26">
        <f t="shared" si="0"/>
        <v>0</v>
      </c>
      <c r="AA15" s="26">
        <f t="shared" si="0"/>
        <v>0</v>
      </c>
      <c r="AB15" s="26">
        <f t="shared" si="0"/>
        <v>0</v>
      </c>
      <c r="AC15" s="26">
        <f t="shared" si="0"/>
        <v>0</v>
      </c>
      <c r="AD15" s="26">
        <f t="shared" si="0"/>
        <v>0</v>
      </c>
      <c r="AE15" s="26">
        <f t="shared" si="0"/>
        <v>0</v>
      </c>
      <c r="AF15" s="26">
        <f t="shared" si="0"/>
        <v>0</v>
      </c>
      <c r="AG15" s="26">
        <f t="shared" si="0"/>
        <v>0</v>
      </c>
      <c r="AH15" s="26">
        <f t="shared" si="0"/>
        <v>0</v>
      </c>
      <c r="AI15" s="26">
        <f t="shared" si="0"/>
        <v>0</v>
      </c>
      <c r="AJ15" s="27"/>
      <c r="AK15" s="34"/>
    </row>
    <row r="16" spans="2:37" ht="16.5" thickBot="1">
      <c r="B16" s="37" t="s">
        <v>11</v>
      </c>
      <c r="C16" s="38">
        <v>100</v>
      </c>
      <c r="D16" s="28" t="s">
        <v>10</v>
      </c>
      <c r="E16" s="28"/>
      <c r="F16" s="26">
        <f>F15*C16</f>
        <v>100</v>
      </c>
      <c r="G16" s="26">
        <f>G15*C16</f>
        <v>100</v>
      </c>
      <c r="H16" s="26">
        <f>H15*C16</f>
        <v>2</v>
      </c>
      <c r="I16" s="26">
        <f>I15*C16</f>
        <v>0</v>
      </c>
      <c r="J16" s="26">
        <f>J15*C16</f>
        <v>0.1</v>
      </c>
      <c r="K16" s="26">
        <f>K15*C16</f>
        <v>0</v>
      </c>
      <c r="L16" s="26">
        <f>L15*C16</f>
        <v>0.64</v>
      </c>
      <c r="M16" s="26">
        <f>M15*C16</f>
        <v>0.4</v>
      </c>
      <c r="N16" s="26">
        <f>N15*C16</f>
        <v>0</v>
      </c>
      <c r="O16" s="26">
        <f>O15*C16</f>
        <v>0</v>
      </c>
      <c r="P16" s="26">
        <f>P15*C16</f>
        <v>0</v>
      </c>
      <c r="Q16" s="26">
        <f>Q15*C16</f>
        <v>200</v>
      </c>
      <c r="R16" s="26">
        <f>R15*C16</f>
        <v>0</v>
      </c>
      <c r="S16" s="26">
        <f>S15*C16</f>
        <v>4.5</v>
      </c>
      <c r="T16" s="26">
        <f>T15*C16</f>
        <v>10</v>
      </c>
      <c r="U16" s="26">
        <f>U15*C16</f>
        <v>4.5</v>
      </c>
      <c r="V16" s="26">
        <f>V15*C16</f>
        <v>0</v>
      </c>
      <c r="W16" s="26">
        <f>W15*C16</f>
        <v>0</v>
      </c>
      <c r="X16" s="26">
        <f>X15*C16</f>
        <v>0</v>
      </c>
      <c r="Y16" s="26">
        <f>Y15*C16</f>
        <v>0</v>
      </c>
      <c r="Z16" s="26">
        <f>Z15*C16</f>
        <v>0</v>
      </c>
      <c r="AA16" s="26">
        <f>AA15*C16</f>
        <v>0</v>
      </c>
      <c r="AB16" s="26">
        <f>AB15*C16</f>
        <v>0</v>
      </c>
      <c r="AC16" s="26">
        <f>AC15*C16</f>
        <v>0</v>
      </c>
      <c r="AD16" s="26">
        <f>AD15*C16</f>
        <v>0</v>
      </c>
      <c r="AE16" s="26">
        <f>AE15*C16</f>
        <v>0</v>
      </c>
      <c r="AF16" s="26">
        <f>AF15*C16</f>
        <v>0</v>
      </c>
      <c r="AG16" s="26">
        <f>AG15*C16</f>
        <v>0</v>
      </c>
      <c r="AH16" s="26">
        <f>AH15*C16</f>
        <v>0</v>
      </c>
      <c r="AI16" s="26">
        <f>AI15*C16</f>
        <v>0</v>
      </c>
      <c r="AJ16" s="27"/>
      <c r="AK16" s="34"/>
    </row>
    <row r="17" spans="2:37" ht="16.5" thickBot="1">
      <c r="B17" s="126" t="s">
        <v>12</v>
      </c>
      <c r="C17" s="127"/>
      <c r="D17" s="128"/>
      <c r="E17" s="25"/>
      <c r="F17" s="26">
        <v>1.95</v>
      </c>
      <c r="G17" s="26">
        <v>10.8</v>
      </c>
      <c r="H17" s="26">
        <v>25.85</v>
      </c>
      <c r="I17" s="26"/>
      <c r="J17" s="26">
        <v>11</v>
      </c>
      <c r="K17" s="26"/>
      <c r="L17" s="26">
        <v>83</v>
      </c>
      <c r="M17" s="26">
        <v>451</v>
      </c>
      <c r="N17" s="26"/>
      <c r="O17" s="26"/>
      <c r="P17" s="26"/>
      <c r="Q17" s="26">
        <v>5.4</v>
      </c>
      <c r="R17" s="40"/>
      <c r="S17" s="40">
        <v>34</v>
      </c>
      <c r="T17" s="40">
        <v>50</v>
      </c>
      <c r="U17" s="40">
        <v>239.8</v>
      </c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34"/>
    </row>
    <row r="18" spans="2:37" ht="16.5" thickBot="1">
      <c r="B18" s="129" t="s">
        <v>13</v>
      </c>
      <c r="C18" s="130"/>
      <c r="D18" s="130"/>
      <c r="E18" s="41"/>
      <c r="F18" s="42">
        <f>F17*F16</f>
        <v>195</v>
      </c>
      <c r="G18" s="42">
        <f aca="true" t="shared" si="1" ref="G18:AI18">G16*G17</f>
        <v>1080</v>
      </c>
      <c r="H18" s="42">
        <f t="shared" si="1"/>
        <v>51.7</v>
      </c>
      <c r="I18" s="42">
        <f t="shared" si="1"/>
        <v>0</v>
      </c>
      <c r="J18" s="42">
        <f t="shared" si="1"/>
        <v>1.1</v>
      </c>
      <c r="K18" s="42">
        <f t="shared" si="1"/>
        <v>0</v>
      </c>
      <c r="L18" s="42">
        <f t="shared" si="1"/>
        <v>53.120000000000005</v>
      </c>
      <c r="M18" s="42">
        <f t="shared" si="1"/>
        <v>180.4</v>
      </c>
      <c r="N18" s="42">
        <f t="shared" si="1"/>
        <v>0</v>
      </c>
      <c r="O18" s="42">
        <f t="shared" si="1"/>
        <v>0</v>
      </c>
      <c r="P18" s="42">
        <f t="shared" si="1"/>
        <v>0</v>
      </c>
      <c r="Q18" s="42">
        <v>1080</v>
      </c>
      <c r="R18" s="42">
        <f t="shared" si="1"/>
        <v>0</v>
      </c>
      <c r="S18" s="42">
        <f t="shared" si="1"/>
        <v>153</v>
      </c>
      <c r="T18" s="42">
        <f t="shared" si="1"/>
        <v>500</v>
      </c>
      <c r="U18" s="42">
        <f t="shared" si="1"/>
        <v>1079.1000000000001</v>
      </c>
      <c r="V18" s="42">
        <f t="shared" si="1"/>
        <v>0</v>
      </c>
      <c r="W18" s="42">
        <f t="shared" si="1"/>
        <v>0</v>
      </c>
      <c r="X18" s="42">
        <f t="shared" si="1"/>
        <v>0</v>
      </c>
      <c r="Y18" s="42">
        <f t="shared" si="1"/>
        <v>0</v>
      </c>
      <c r="Z18" s="42">
        <f t="shared" si="1"/>
        <v>0</v>
      </c>
      <c r="AA18" s="42">
        <f t="shared" si="1"/>
        <v>0</v>
      </c>
      <c r="AB18" s="42">
        <f t="shared" si="1"/>
        <v>0</v>
      </c>
      <c r="AC18" s="42">
        <f t="shared" si="1"/>
        <v>0</v>
      </c>
      <c r="AD18" s="42">
        <f t="shared" si="1"/>
        <v>0</v>
      </c>
      <c r="AE18" s="42">
        <f t="shared" si="1"/>
        <v>0</v>
      </c>
      <c r="AF18" s="42">
        <f t="shared" si="1"/>
        <v>0</v>
      </c>
      <c r="AG18" s="42">
        <f t="shared" si="1"/>
        <v>0</v>
      </c>
      <c r="AH18" s="42">
        <f t="shared" si="1"/>
        <v>0</v>
      </c>
      <c r="AI18" s="42">
        <f t="shared" si="1"/>
        <v>0</v>
      </c>
      <c r="AJ18" s="43">
        <f>SUM(F18:AI18)</f>
        <v>4373.42</v>
      </c>
      <c r="AK18" s="34">
        <f>AJ18/C16</f>
        <v>43.7342</v>
      </c>
    </row>
    <row r="19" spans="2:37" ht="15.75">
      <c r="B19" s="131" t="s">
        <v>14</v>
      </c>
      <c r="C19" s="127"/>
      <c r="D19" s="127"/>
      <c r="E19" s="44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6"/>
      <c r="AA19" s="46"/>
      <c r="AB19" s="46"/>
      <c r="AC19" s="46"/>
      <c r="AD19" s="46"/>
      <c r="AE19" s="46"/>
      <c r="AF19" s="46"/>
      <c r="AG19" s="46"/>
      <c r="AH19" s="47"/>
      <c r="AI19" s="48"/>
      <c r="AJ19" s="46"/>
      <c r="AK19" s="34"/>
    </row>
    <row r="20" spans="2:37" ht="18.75">
      <c r="B20" s="112" t="s">
        <v>145</v>
      </c>
      <c r="C20" s="113"/>
      <c r="D20" s="113"/>
      <c r="E20" s="80">
        <v>160</v>
      </c>
      <c r="F20" s="82"/>
      <c r="G20" s="82"/>
      <c r="H20" s="82"/>
      <c r="I20" s="82"/>
      <c r="J20" s="82">
        <v>1</v>
      </c>
      <c r="K20" s="82"/>
      <c r="L20" s="82">
        <v>6.4</v>
      </c>
      <c r="M20" s="82">
        <v>4</v>
      </c>
      <c r="N20" s="82"/>
      <c r="O20" s="82"/>
      <c r="P20" s="82"/>
      <c r="Q20" s="82">
        <v>80</v>
      </c>
      <c r="R20" s="82"/>
      <c r="S20" s="82">
        <v>45</v>
      </c>
      <c r="T20" s="82"/>
      <c r="U20" s="82">
        <v>45</v>
      </c>
      <c r="V20" s="82"/>
      <c r="W20" s="82"/>
      <c r="X20" s="82"/>
      <c r="Y20" s="82"/>
      <c r="Z20" s="82"/>
      <c r="AA20" s="82"/>
      <c r="AB20" s="82"/>
      <c r="AC20" s="82"/>
      <c r="AD20" s="82"/>
      <c r="AE20" s="26"/>
      <c r="AF20" s="26"/>
      <c r="AG20" s="26"/>
      <c r="AH20" s="26"/>
      <c r="AI20" s="26"/>
      <c r="AJ20" s="27"/>
      <c r="AK20" s="34"/>
    </row>
    <row r="21" spans="2:37" ht="18.75">
      <c r="B21" s="114" t="s">
        <v>66</v>
      </c>
      <c r="C21" s="115"/>
      <c r="D21" s="116"/>
      <c r="E21" s="80">
        <v>20</v>
      </c>
      <c r="F21" s="82"/>
      <c r="G21" s="82"/>
      <c r="H21" s="82">
        <v>20</v>
      </c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3"/>
      <c r="Z21" s="83"/>
      <c r="AA21" s="83"/>
      <c r="AB21" s="83"/>
      <c r="AC21" s="83"/>
      <c r="AD21" s="83"/>
      <c r="AE21" s="29"/>
      <c r="AF21" s="29"/>
      <c r="AG21" s="29"/>
      <c r="AH21" s="29"/>
      <c r="AI21" s="29"/>
      <c r="AJ21" s="27"/>
      <c r="AK21" s="34"/>
    </row>
    <row r="22" spans="2:37" ht="18.75">
      <c r="B22" s="114" t="s">
        <v>59</v>
      </c>
      <c r="C22" s="115"/>
      <c r="D22" s="116"/>
      <c r="E22" s="80">
        <v>200</v>
      </c>
      <c r="F22" s="82"/>
      <c r="G22" s="82">
        <v>1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3"/>
      <c r="Z22" s="83"/>
      <c r="AA22" s="83"/>
      <c r="AB22" s="83"/>
      <c r="AC22" s="83"/>
      <c r="AD22" s="83"/>
      <c r="AE22" s="29"/>
      <c r="AF22" s="29"/>
      <c r="AG22" s="29"/>
      <c r="AH22" s="29"/>
      <c r="AI22" s="29"/>
      <c r="AJ22" s="27"/>
      <c r="AK22" s="34"/>
    </row>
    <row r="23" spans="2:37" ht="18.75">
      <c r="B23" s="114" t="s">
        <v>113</v>
      </c>
      <c r="C23" s="115"/>
      <c r="D23" s="116"/>
      <c r="E23" s="80">
        <v>10</v>
      </c>
      <c r="F23" s="82">
        <v>1</v>
      </c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3"/>
      <c r="Z23" s="83"/>
      <c r="AA23" s="83"/>
      <c r="AB23" s="83"/>
      <c r="AC23" s="83"/>
      <c r="AD23" s="83"/>
      <c r="AE23" s="29"/>
      <c r="AF23" s="29"/>
      <c r="AG23" s="29"/>
      <c r="AH23" s="29"/>
      <c r="AI23" s="29"/>
      <c r="AJ23" s="27"/>
      <c r="AK23" s="34"/>
    </row>
    <row r="24" spans="2:37" ht="18.75">
      <c r="B24" s="114" t="s">
        <v>92</v>
      </c>
      <c r="C24" s="115"/>
      <c r="D24" s="116"/>
      <c r="E24" s="80">
        <v>100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>
        <v>100</v>
      </c>
      <c r="U24" s="82"/>
      <c r="V24" s="82"/>
      <c r="W24" s="82"/>
      <c r="X24" s="84"/>
      <c r="Y24" s="85"/>
      <c r="Z24" s="83"/>
      <c r="AA24" s="83"/>
      <c r="AB24" s="83"/>
      <c r="AC24" s="83"/>
      <c r="AD24" s="83"/>
      <c r="AE24" s="26"/>
      <c r="AF24" s="26"/>
      <c r="AG24" s="26"/>
      <c r="AH24" s="26"/>
      <c r="AI24" s="19"/>
      <c r="AJ24" s="27"/>
      <c r="AK24" s="34"/>
    </row>
    <row r="25" spans="2:37" ht="16.5" thickBot="1">
      <c r="B25" s="35" t="s">
        <v>9</v>
      </c>
      <c r="C25" s="36">
        <v>1</v>
      </c>
      <c r="D25" s="25" t="s">
        <v>10</v>
      </c>
      <c r="E25" s="25"/>
      <c r="F25" s="26">
        <f>SUM(F20:F24)</f>
        <v>1</v>
      </c>
      <c r="G25" s="26">
        <f>SUM(G20:G24)</f>
        <v>1</v>
      </c>
      <c r="H25" s="26">
        <f aca="true" t="shared" si="2" ref="H25:AI25">SUM(H20:H24)/1000</f>
        <v>0.02</v>
      </c>
      <c r="I25" s="26">
        <f t="shared" si="2"/>
        <v>0</v>
      </c>
      <c r="J25" s="26">
        <f t="shared" si="2"/>
        <v>0.001</v>
      </c>
      <c r="K25" s="26">
        <f t="shared" si="2"/>
        <v>0</v>
      </c>
      <c r="L25" s="26">
        <f t="shared" si="2"/>
        <v>0.0064</v>
      </c>
      <c r="M25" s="26">
        <f t="shared" si="2"/>
        <v>0.004</v>
      </c>
      <c r="N25" s="26">
        <f t="shared" si="2"/>
        <v>0</v>
      </c>
      <c r="O25" s="26">
        <f t="shared" si="2"/>
        <v>0</v>
      </c>
      <c r="P25" s="26">
        <f t="shared" si="2"/>
        <v>0</v>
      </c>
      <c r="Q25" s="26">
        <v>2</v>
      </c>
      <c r="R25" s="26">
        <f t="shared" si="2"/>
        <v>0</v>
      </c>
      <c r="S25" s="26">
        <f t="shared" si="2"/>
        <v>0.045</v>
      </c>
      <c r="T25" s="26">
        <f t="shared" si="2"/>
        <v>0.1</v>
      </c>
      <c r="U25" s="26">
        <f t="shared" si="2"/>
        <v>0.045</v>
      </c>
      <c r="V25" s="26">
        <f t="shared" si="2"/>
        <v>0</v>
      </c>
      <c r="W25" s="26">
        <f t="shared" si="2"/>
        <v>0</v>
      </c>
      <c r="X25" s="26">
        <f t="shared" si="2"/>
        <v>0</v>
      </c>
      <c r="Y25" s="26">
        <f t="shared" si="2"/>
        <v>0</v>
      </c>
      <c r="Z25" s="26">
        <f t="shared" si="2"/>
        <v>0</v>
      </c>
      <c r="AA25" s="26">
        <f t="shared" si="2"/>
        <v>0</v>
      </c>
      <c r="AB25" s="26">
        <f t="shared" si="2"/>
        <v>0</v>
      </c>
      <c r="AC25" s="26">
        <f t="shared" si="2"/>
        <v>0</v>
      </c>
      <c r="AD25" s="26">
        <f t="shared" si="2"/>
        <v>0</v>
      </c>
      <c r="AE25" s="26">
        <f t="shared" si="2"/>
        <v>0</v>
      </c>
      <c r="AF25" s="26">
        <f t="shared" si="2"/>
        <v>0</v>
      </c>
      <c r="AG25" s="26">
        <f t="shared" si="2"/>
        <v>0</v>
      </c>
      <c r="AH25" s="26">
        <f t="shared" si="2"/>
        <v>0</v>
      </c>
      <c r="AI25" s="26">
        <f t="shared" si="2"/>
        <v>0</v>
      </c>
      <c r="AJ25" s="27"/>
      <c r="AK25" s="34"/>
    </row>
    <row r="26" spans="2:37" ht="16.5" thickBot="1">
      <c r="B26" s="37" t="s">
        <v>11</v>
      </c>
      <c r="C26" s="38">
        <v>100</v>
      </c>
      <c r="D26" s="28" t="s">
        <v>10</v>
      </c>
      <c r="E26" s="28"/>
      <c r="F26" s="26">
        <f>F25*C26</f>
        <v>100</v>
      </c>
      <c r="G26" s="26">
        <f>G25*C26</f>
        <v>100</v>
      </c>
      <c r="H26" s="26">
        <f>H25*C26</f>
        <v>2</v>
      </c>
      <c r="I26" s="26">
        <f>I25*C26</f>
        <v>0</v>
      </c>
      <c r="J26" s="26">
        <f>J25*C26</f>
        <v>0.1</v>
      </c>
      <c r="K26" s="26">
        <f>K25*C26</f>
        <v>0</v>
      </c>
      <c r="L26" s="26">
        <f>L25*C26</f>
        <v>0.64</v>
      </c>
      <c r="M26" s="26">
        <f>M25*C26</f>
        <v>0.4</v>
      </c>
      <c r="N26" s="26">
        <f>N25*C26</f>
        <v>0</v>
      </c>
      <c r="O26" s="26">
        <f>O25*C26</f>
        <v>0</v>
      </c>
      <c r="P26" s="26">
        <f>P25*C26</f>
        <v>0</v>
      </c>
      <c r="Q26" s="26">
        <f>Q25*C26</f>
        <v>200</v>
      </c>
      <c r="R26" s="26">
        <f>R25*C26</f>
        <v>0</v>
      </c>
      <c r="S26" s="26">
        <f>S25*C26</f>
        <v>4.5</v>
      </c>
      <c r="T26" s="26">
        <f>T25*C26</f>
        <v>10</v>
      </c>
      <c r="U26" s="26">
        <f>U25*C26</f>
        <v>4.5</v>
      </c>
      <c r="V26" s="26">
        <f>V25*C26</f>
        <v>0</v>
      </c>
      <c r="W26" s="26">
        <f>W25*C26</f>
        <v>0</v>
      </c>
      <c r="X26" s="26">
        <f>X25*C26</f>
        <v>0</v>
      </c>
      <c r="Y26" s="26">
        <f>Y25*C26</f>
        <v>0</v>
      </c>
      <c r="Z26" s="26">
        <f>Z25*C26</f>
        <v>0</v>
      </c>
      <c r="AA26" s="26">
        <f>AA25*C26</f>
        <v>0</v>
      </c>
      <c r="AB26" s="26">
        <f>AB25*C26</f>
        <v>0</v>
      </c>
      <c r="AC26" s="26">
        <f>AC25*C26</f>
        <v>0</v>
      </c>
      <c r="AD26" s="26">
        <f>AD25*C26</f>
        <v>0</v>
      </c>
      <c r="AE26" s="26">
        <f>AE25*C26</f>
        <v>0</v>
      </c>
      <c r="AF26" s="26">
        <f>AF25*C26</f>
        <v>0</v>
      </c>
      <c r="AG26" s="26">
        <f>AG25*C26</f>
        <v>0</v>
      </c>
      <c r="AH26" s="26">
        <f>AH25*C26</f>
        <v>0</v>
      </c>
      <c r="AI26" s="26">
        <f>AI25*C26</f>
        <v>0</v>
      </c>
      <c r="AJ26" s="27"/>
      <c r="AK26" s="34"/>
    </row>
    <row r="27" spans="2:37" ht="16.5" thickBot="1">
      <c r="B27" s="126" t="s">
        <v>12</v>
      </c>
      <c r="C27" s="127"/>
      <c r="D27" s="128"/>
      <c r="E27" s="25"/>
      <c r="F27" s="26">
        <v>1.95</v>
      </c>
      <c r="G27" s="26">
        <v>10.8</v>
      </c>
      <c r="H27" s="26">
        <v>25.85</v>
      </c>
      <c r="I27" s="26"/>
      <c r="J27" s="26">
        <v>11</v>
      </c>
      <c r="K27" s="26"/>
      <c r="L27" s="26">
        <v>83</v>
      </c>
      <c r="M27" s="26">
        <v>451</v>
      </c>
      <c r="N27" s="26"/>
      <c r="O27" s="26"/>
      <c r="P27" s="26"/>
      <c r="Q27" s="26">
        <v>5.4</v>
      </c>
      <c r="R27" s="40"/>
      <c r="S27" s="40">
        <v>34</v>
      </c>
      <c r="T27" s="40">
        <v>50</v>
      </c>
      <c r="U27" s="40">
        <v>239.8</v>
      </c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34"/>
    </row>
    <row r="28" spans="2:37" ht="16.5" thickBot="1">
      <c r="B28" s="132" t="s">
        <v>13</v>
      </c>
      <c r="C28" s="133"/>
      <c r="D28" s="133"/>
      <c r="E28" s="49"/>
      <c r="F28" s="42">
        <f>F27*F26</f>
        <v>195</v>
      </c>
      <c r="G28" s="42">
        <f aca="true" t="shared" si="3" ref="G28:AI28">G26*G27</f>
        <v>1080</v>
      </c>
      <c r="H28" s="42">
        <f t="shared" si="3"/>
        <v>51.7</v>
      </c>
      <c r="I28" s="42">
        <f t="shared" si="3"/>
        <v>0</v>
      </c>
      <c r="J28" s="42">
        <f t="shared" si="3"/>
        <v>1.1</v>
      </c>
      <c r="K28" s="42">
        <f t="shared" si="3"/>
        <v>0</v>
      </c>
      <c r="L28" s="42">
        <f t="shared" si="3"/>
        <v>53.120000000000005</v>
      </c>
      <c r="M28" s="42">
        <f t="shared" si="3"/>
        <v>180.4</v>
      </c>
      <c r="N28" s="42">
        <f t="shared" si="3"/>
        <v>0</v>
      </c>
      <c r="O28" s="42">
        <f t="shared" si="3"/>
        <v>0</v>
      </c>
      <c r="P28" s="42">
        <f t="shared" si="3"/>
        <v>0</v>
      </c>
      <c r="Q28" s="42">
        <f t="shared" si="3"/>
        <v>1080</v>
      </c>
      <c r="R28" s="42">
        <f t="shared" si="3"/>
        <v>0</v>
      </c>
      <c r="S28" s="42">
        <f t="shared" si="3"/>
        <v>153</v>
      </c>
      <c r="T28" s="42">
        <f t="shared" si="3"/>
        <v>500</v>
      </c>
      <c r="U28" s="42">
        <f t="shared" si="3"/>
        <v>1079.1000000000001</v>
      </c>
      <c r="V28" s="42">
        <f t="shared" si="3"/>
        <v>0</v>
      </c>
      <c r="W28" s="42">
        <f t="shared" si="3"/>
        <v>0</v>
      </c>
      <c r="X28" s="42">
        <f t="shared" si="3"/>
        <v>0</v>
      </c>
      <c r="Y28" s="42">
        <f t="shared" si="3"/>
        <v>0</v>
      </c>
      <c r="Z28" s="42">
        <f t="shared" si="3"/>
        <v>0</v>
      </c>
      <c r="AA28" s="42">
        <f t="shared" si="3"/>
        <v>0</v>
      </c>
      <c r="AB28" s="42">
        <f t="shared" si="3"/>
        <v>0</v>
      </c>
      <c r="AC28" s="42">
        <f t="shared" si="3"/>
        <v>0</v>
      </c>
      <c r="AD28" s="42">
        <f>AD26*AD27</f>
        <v>0</v>
      </c>
      <c r="AE28" s="42">
        <f t="shared" si="3"/>
        <v>0</v>
      </c>
      <c r="AF28" s="42">
        <f t="shared" si="3"/>
        <v>0</v>
      </c>
      <c r="AG28" s="42">
        <f>AG26*AG27</f>
        <v>0</v>
      </c>
      <c r="AH28" s="42">
        <f t="shared" si="3"/>
        <v>0</v>
      </c>
      <c r="AI28" s="42">
        <f t="shared" si="3"/>
        <v>0</v>
      </c>
      <c r="AJ28" s="43">
        <f>SUM(F28:AI28)</f>
        <v>4373.42</v>
      </c>
      <c r="AK28" s="34">
        <f>AJ28/C26</f>
        <v>43.7342</v>
      </c>
    </row>
    <row r="29" spans="2:37" ht="15.75">
      <c r="B29" s="99" t="s">
        <v>15</v>
      </c>
      <c r="C29" s="100"/>
      <c r="D29" s="100"/>
      <c r="E29" s="50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2"/>
      <c r="AK29" s="34"/>
    </row>
    <row r="30" spans="2:37" ht="18.75">
      <c r="B30" s="112" t="s">
        <v>146</v>
      </c>
      <c r="C30" s="113"/>
      <c r="D30" s="113"/>
      <c r="E30" s="80">
        <v>250</v>
      </c>
      <c r="F30" s="82"/>
      <c r="G30" s="82"/>
      <c r="H30" s="82"/>
      <c r="I30" s="82"/>
      <c r="J30" s="82">
        <v>2.5</v>
      </c>
      <c r="K30" s="82"/>
      <c r="L30" s="82">
        <v>2.5</v>
      </c>
      <c r="M30" s="82"/>
      <c r="N30" s="82">
        <v>115.5</v>
      </c>
      <c r="O30" s="82">
        <v>12</v>
      </c>
      <c r="P30" s="82">
        <v>12.5</v>
      </c>
      <c r="Q30" s="82"/>
      <c r="R30" s="82">
        <v>5</v>
      </c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26"/>
      <c r="AF30" s="26"/>
      <c r="AG30" s="26"/>
      <c r="AH30" s="26"/>
      <c r="AI30" s="26"/>
      <c r="AJ30" s="27"/>
      <c r="AK30" s="34"/>
    </row>
    <row r="31" spans="2:37" ht="18.75">
      <c r="B31" s="114" t="s">
        <v>147</v>
      </c>
      <c r="C31" s="115"/>
      <c r="D31" s="116"/>
      <c r="E31" s="80">
        <v>50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>
        <v>55</v>
      </c>
      <c r="W31" s="82"/>
      <c r="X31" s="82"/>
      <c r="Y31" s="82"/>
      <c r="Z31" s="82"/>
      <c r="AA31" s="82"/>
      <c r="AB31" s="82"/>
      <c r="AC31" s="82"/>
      <c r="AD31" s="82"/>
      <c r="AE31" s="26"/>
      <c r="AF31" s="26"/>
      <c r="AG31" s="26"/>
      <c r="AH31" s="26"/>
      <c r="AI31" s="26"/>
      <c r="AJ31" s="27"/>
      <c r="AK31" s="34"/>
    </row>
    <row r="32" spans="2:37" ht="18.75">
      <c r="B32" s="114" t="s">
        <v>148</v>
      </c>
      <c r="C32" s="115"/>
      <c r="D32" s="116"/>
      <c r="E32" s="80" t="s">
        <v>149</v>
      </c>
      <c r="F32" s="82"/>
      <c r="G32" s="82"/>
      <c r="H32" s="82"/>
      <c r="I32" s="82"/>
      <c r="J32" s="82">
        <v>1</v>
      </c>
      <c r="K32" s="82">
        <v>0.28</v>
      </c>
      <c r="L32" s="82">
        <v>5.6</v>
      </c>
      <c r="M32" s="82">
        <v>1.82</v>
      </c>
      <c r="N32" s="82"/>
      <c r="O32" s="82">
        <v>12.73</v>
      </c>
      <c r="P32" s="82">
        <v>2.17</v>
      </c>
      <c r="Q32" s="82">
        <v>1</v>
      </c>
      <c r="R32" s="82"/>
      <c r="S32" s="82"/>
      <c r="T32" s="82"/>
      <c r="U32" s="82"/>
      <c r="V32" s="82"/>
      <c r="W32" s="82">
        <v>100</v>
      </c>
      <c r="X32" s="82">
        <v>5.63</v>
      </c>
      <c r="Y32" s="82">
        <v>4</v>
      </c>
      <c r="Z32" s="82">
        <v>3.71</v>
      </c>
      <c r="AA32" s="82"/>
      <c r="AB32" s="82"/>
      <c r="AC32" s="82"/>
      <c r="AD32" s="82"/>
      <c r="AE32" s="26"/>
      <c r="AF32" s="26"/>
      <c r="AG32" s="26"/>
      <c r="AH32" s="26"/>
      <c r="AI32" s="26"/>
      <c r="AJ32" s="27"/>
      <c r="AK32" s="34"/>
    </row>
    <row r="33" spans="2:37" ht="18.75">
      <c r="B33" s="114" t="s">
        <v>91</v>
      </c>
      <c r="C33" s="115"/>
      <c r="D33" s="116"/>
      <c r="E33" s="80">
        <v>150</v>
      </c>
      <c r="F33" s="82"/>
      <c r="G33" s="82"/>
      <c r="H33" s="82"/>
      <c r="I33" s="82"/>
      <c r="J33" s="82">
        <v>1.5</v>
      </c>
      <c r="K33" s="82"/>
      <c r="L33" s="82"/>
      <c r="M33" s="82">
        <v>5.3</v>
      </c>
      <c r="N33" s="82">
        <v>197.5</v>
      </c>
      <c r="O33" s="82"/>
      <c r="P33" s="82"/>
      <c r="Q33" s="82"/>
      <c r="R33" s="82"/>
      <c r="S33" s="82">
        <v>23.7</v>
      </c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26"/>
      <c r="AF33" s="26"/>
      <c r="AG33" s="26"/>
      <c r="AH33" s="26"/>
      <c r="AI33" s="26"/>
      <c r="AJ33" s="27"/>
      <c r="AK33" s="34"/>
    </row>
    <row r="34" spans="2:37" ht="18.75">
      <c r="B34" s="114" t="s">
        <v>150</v>
      </c>
      <c r="C34" s="115"/>
      <c r="D34" s="116"/>
      <c r="E34" s="80">
        <v>200</v>
      </c>
      <c r="F34" s="82"/>
      <c r="G34" s="82"/>
      <c r="H34" s="82"/>
      <c r="I34" s="82"/>
      <c r="J34" s="82"/>
      <c r="K34" s="82">
        <v>15</v>
      </c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>
        <v>1</v>
      </c>
      <c r="AB34" s="82"/>
      <c r="AC34" s="82"/>
      <c r="AD34" s="82"/>
      <c r="AE34" s="26"/>
      <c r="AF34" s="26"/>
      <c r="AG34" s="26"/>
      <c r="AH34" s="26"/>
      <c r="AI34" s="26"/>
      <c r="AJ34" s="27"/>
      <c r="AK34" s="34"/>
    </row>
    <row r="35" spans="2:37" ht="18.75">
      <c r="B35" s="112" t="s">
        <v>151</v>
      </c>
      <c r="C35" s="113"/>
      <c r="D35" s="113"/>
      <c r="E35" s="80" t="s">
        <v>152</v>
      </c>
      <c r="F35" s="82"/>
      <c r="G35" s="82"/>
      <c r="H35" s="82"/>
      <c r="I35" s="82">
        <v>30</v>
      </c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>
        <v>20</v>
      </c>
      <c r="AC35" s="82"/>
      <c r="AD35" s="82"/>
      <c r="AE35" s="26"/>
      <c r="AF35" s="26"/>
      <c r="AG35" s="26"/>
      <c r="AH35" s="26"/>
      <c r="AI35" s="26"/>
      <c r="AJ35" s="27"/>
      <c r="AK35" s="34"/>
    </row>
    <row r="36" spans="2:37" ht="18.75">
      <c r="B36" s="114" t="s">
        <v>66</v>
      </c>
      <c r="C36" s="115"/>
      <c r="D36" s="116"/>
      <c r="E36" s="80">
        <v>40</v>
      </c>
      <c r="F36" s="82"/>
      <c r="G36" s="82"/>
      <c r="H36" s="82">
        <v>40</v>
      </c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26"/>
      <c r="AF36" s="26"/>
      <c r="AG36" s="26"/>
      <c r="AH36" s="26"/>
      <c r="AI36" s="26"/>
      <c r="AJ36" s="27"/>
      <c r="AK36" s="34"/>
    </row>
    <row r="37" spans="2:37" ht="15.75">
      <c r="B37" s="126"/>
      <c r="C37" s="128"/>
      <c r="D37" s="128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7"/>
      <c r="AK37" s="34"/>
    </row>
    <row r="38" spans="2:37" ht="16.5" thickBot="1">
      <c r="B38" s="35" t="s">
        <v>9</v>
      </c>
      <c r="C38" s="36">
        <v>1</v>
      </c>
      <c r="D38" s="25" t="s">
        <v>10</v>
      </c>
      <c r="E38" s="25"/>
      <c r="F38" s="26">
        <f aca="true" t="shared" si="4" ref="F38:AI38">SUM(F30:F37)/1000</f>
        <v>0</v>
      </c>
      <c r="G38" s="26">
        <f t="shared" si="4"/>
        <v>0</v>
      </c>
      <c r="H38" s="26">
        <f t="shared" si="4"/>
        <v>0.04</v>
      </c>
      <c r="I38" s="26">
        <f t="shared" si="4"/>
        <v>0.03</v>
      </c>
      <c r="J38" s="26">
        <f t="shared" si="4"/>
        <v>0.005</v>
      </c>
      <c r="K38" s="26">
        <f t="shared" si="4"/>
        <v>0.01528</v>
      </c>
      <c r="L38" s="26">
        <f t="shared" si="4"/>
        <v>0.0081</v>
      </c>
      <c r="M38" s="26">
        <f t="shared" si="4"/>
        <v>0.0071200000000000005</v>
      </c>
      <c r="N38" s="26">
        <f t="shared" si="4"/>
        <v>0.313</v>
      </c>
      <c r="O38" s="26">
        <f t="shared" si="4"/>
        <v>0.024730000000000002</v>
      </c>
      <c r="P38" s="26">
        <f t="shared" si="4"/>
        <v>0.01467</v>
      </c>
      <c r="Q38" s="26">
        <f t="shared" si="4"/>
        <v>0.001</v>
      </c>
      <c r="R38" s="26">
        <f t="shared" si="4"/>
        <v>0.005</v>
      </c>
      <c r="S38" s="26">
        <f t="shared" si="4"/>
        <v>0.0237</v>
      </c>
      <c r="T38" s="26">
        <f t="shared" si="4"/>
        <v>0</v>
      </c>
      <c r="U38" s="26">
        <f t="shared" si="4"/>
        <v>0</v>
      </c>
      <c r="V38" s="26">
        <f t="shared" si="4"/>
        <v>0.055</v>
      </c>
      <c r="W38" s="26">
        <f t="shared" si="4"/>
        <v>0.1</v>
      </c>
      <c r="X38" s="26">
        <f t="shared" si="4"/>
        <v>0.00563</v>
      </c>
      <c r="Y38" s="26">
        <f t="shared" si="4"/>
        <v>0.004</v>
      </c>
      <c r="Z38" s="26">
        <f t="shared" si="4"/>
        <v>0.0037099999999999998</v>
      </c>
      <c r="AA38" s="26">
        <f t="shared" si="4"/>
        <v>0.001</v>
      </c>
      <c r="AB38" s="26">
        <f t="shared" si="4"/>
        <v>0.02</v>
      </c>
      <c r="AC38" s="26">
        <f t="shared" si="4"/>
        <v>0</v>
      </c>
      <c r="AD38" s="26">
        <f t="shared" si="4"/>
        <v>0</v>
      </c>
      <c r="AE38" s="26">
        <f t="shared" si="4"/>
        <v>0</v>
      </c>
      <c r="AF38" s="26">
        <f t="shared" si="4"/>
        <v>0</v>
      </c>
      <c r="AG38" s="26">
        <f t="shared" si="4"/>
        <v>0</v>
      </c>
      <c r="AH38" s="26">
        <f t="shared" si="4"/>
        <v>0</v>
      </c>
      <c r="AI38" s="26">
        <f t="shared" si="4"/>
        <v>0</v>
      </c>
      <c r="AJ38" s="27"/>
      <c r="AK38" s="34"/>
    </row>
    <row r="39" spans="2:37" ht="16.5" thickBot="1">
      <c r="B39" s="37" t="s">
        <v>11</v>
      </c>
      <c r="C39" s="38">
        <v>100</v>
      </c>
      <c r="D39" s="28" t="s">
        <v>10</v>
      </c>
      <c r="E39" s="28"/>
      <c r="F39" s="26">
        <f>F38*C39</f>
        <v>0</v>
      </c>
      <c r="G39" s="26">
        <f>G38*C39</f>
        <v>0</v>
      </c>
      <c r="H39" s="26">
        <f>H38*C39</f>
        <v>4</v>
      </c>
      <c r="I39" s="26">
        <f>I38*C39</f>
        <v>3</v>
      </c>
      <c r="J39" s="26">
        <f>J38*C39</f>
        <v>0.5</v>
      </c>
      <c r="K39" s="26">
        <f>K38*C39</f>
        <v>1.528</v>
      </c>
      <c r="L39" s="26">
        <f>L38*C39</f>
        <v>0.8099999999999999</v>
      </c>
      <c r="M39" s="26">
        <f>M38*C39</f>
        <v>0.7120000000000001</v>
      </c>
      <c r="N39" s="26">
        <f>N38*C39</f>
        <v>31.3</v>
      </c>
      <c r="O39" s="26">
        <f>O38*C39</f>
        <v>2.4730000000000003</v>
      </c>
      <c r="P39" s="26">
        <f>P38*C39</f>
        <v>1.467</v>
      </c>
      <c r="Q39" s="26">
        <v>2.5</v>
      </c>
      <c r="R39" s="26">
        <f>R38*C39</f>
        <v>0.5</v>
      </c>
      <c r="S39" s="26">
        <f>S38*C39</f>
        <v>2.37</v>
      </c>
      <c r="T39" s="26">
        <f>T38*C39</f>
        <v>0</v>
      </c>
      <c r="U39" s="26">
        <f>U38*C39</f>
        <v>0</v>
      </c>
      <c r="V39" s="26">
        <f>V38*C39</f>
        <v>5.5</v>
      </c>
      <c r="W39" s="26">
        <f>W38*C39</f>
        <v>10</v>
      </c>
      <c r="X39" s="26">
        <f>X38*C39</f>
        <v>0.563</v>
      </c>
      <c r="Y39" s="26">
        <f>Y38*C39</f>
        <v>0.4</v>
      </c>
      <c r="Z39" s="26">
        <f>Z38*C39</f>
        <v>0.371</v>
      </c>
      <c r="AA39" s="26">
        <f>AA38*C39</f>
        <v>0.1</v>
      </c>
      <c r="AB39" s="26">
        <f>AB38*C39</f>
        <v>2</v>
      </c>
      <c r="AC39" s="26">
        <f>AC38*C39</f>
        <v>0</v>
      </c>
      <c r="AD39" s="26">
        <f>AD38*C39</f>
        <v>0</v>
      </c>
      <c r="AE39" s="26">
        <f>AE38*C39</f>
        <v>0</v>
      </c>
      <c r="AF39" s="26">
        <f>AF38*C39</f>
        <v>0</v>
      </c>
      <c r="AG39" s="26">
        <f>AG38*C39</f>
        <v>0</v>
      </c>
      <c r="AH39" s="26">
        <f>AH38*C39</f>
        <v>0</v>
      </c>
      <c r="AI39" s="26">
        <f>AI38*C39</f>
        <v>0</v>
      </c>
      <c r="AJ39" s="27"/>
      <c r="AK39" s="34"/>
    </row>
    <row r="40" spans="2:37" ht="16.5" thickBot="1">
      <c r="B40" s="126" t="s">
        <v>12</v>
      </c>
      <c r="C40" s="127"/>
      <c r="D40" s="128"/>
      <c r="E40" s="25"/>
      <c r="F40" s="26"/>
      <c r="G40" s="26"/>
      <c r="H40" s="26">
        <v>25.85</v>
      </c>
      <c r="I40" s="26">
        <v>42.8</v>
      </c>
      <c r="J40" s="26">
        <v>11</v>
      </c>
      <c r="K40" s="26">
        <v>42</v>
      </c>
      <c r="L40" s="26">
        <v>83</v>
      </c>
      <c r="M40" s="26">
        <v>451</v>
      </c>
      <c r="N40" s="26">
        <v>10</v>
      </c>
      <c r="O40" s="26">
        <v>15</v>
      </c>
      <c r="P40" s="26">
        <v>15</v>
      </c>
      <c r="Q40" s="26">
        <v>5.4</v>
      </c>
      <c r="R40" s="29">
        <v>53</v>
      </c>
      <c r="S40" s="29">
        <v>34</v>
      </c>
      <c r="T40" s="29"/>
      <c r="U40" s="29"/>
      <c r="V40" s="29">
        <v>75</v>
      </c>
      <c r="W40" s="29">
        <v>130</v>
      </c>
      <c r="X40" s="29">
        <v>27</v>
      </c>
      <c r="Y40" s="29">
        <v>55</v>
      </c>
      <c r="Z40" s="29">
        <v>124</v>
      </c>
      <c r="AA40" s="29">
        <v>300</v>
      </c>
      <c r="AB40" s="29">
        <v>320</v>
      </c>
      <c r="AC40" s="29"/>
      <c r="AD40" s="29"/>
      <c r="AE40" s="29"/>
      <c r="AF40" s="29"/>
      <c r="AG40" s="29"/>
      <c r="AH40" s="29"/>
      <c r="AI40" s="29"/>
      <c r="AJ40" s="40"/>
      <c r="AK40" s="34"/>
    </row>
    <row r="41" spans="2:37" ht="16.5" thickBot="1">
      <c r="B41" s="129" t="s">
        <v>13</v>
      </c>
      <c r="C41" s="130"/>
      <c r="D41" s="130"/>
      <c r="E41" s="41"/>
      <c r="F41" s="53">
        <f aca="true" t="shared" si="5" ref="F41:AI41">F39*F40</f>
        <v>0</v>
      </c>
      <c r="G41" s="53">
        <f t="shared" si="5"/>
        <v>0</v>
      </c>
      <c r="H41" s="53">
        <f t="shared" si="5"/>
        <v>103.4</v>
      </c>
      <c r="I41" s="53">
        <f t="shared" si="5"/>
        <v>128.39999999999998</v>
      </c>
      <c r="J41" s="53">
        <f t="shared" si="5"/>
        <v>5.5</v>
      </c>
      <c r="K41" s="53">
        <f t="shared" si="5"/>
        <v>64.176</v>
      </c>
      <c r="L41" s="53">
        <f t="shared" si="5"/>
        <v>67.22999999999999</v>
      </c>
      <c r="M41" s="53">
        <f t="shared" si="5"/>
        <v>321.112</v>
      </c>
      <c r="N41" s="53">
        <f t="shared" si="5"/>
        <v>313</v>
      </c>
      <c r="O41" s="53">
        <f t="shared" si="5"/>
        <v>37.095000000000006</v>
      </c>
      <c r="P41" s="53">
        <f t="shared" si="5"/>
        <v>22.005000000000003</v>
      </c>
      <c r="Q41" s="53">
        <v>13.5</v>
      </c>
      <c r="R41" s="53">
        <f t="shared" si="5"/>
        <v>26.5</v>
      </c>
      <c r="S41" s="53">
        <f t="shared" si="5"/>
        <v>80.58</v>
      </c>
      <c r="T41" s="53">
        <f t="shared" si="5"/>
        <v>0</v>
      </c>
      <c r="U41" s="53">
        <f t="shared" si="5"/>
        <v>0</v>
      </c>
      <c r="V41" s="53">
        <f t="shared" si="5"/>
        <v>412.5</v>
      </c>
      <c r="W41" s="53">
        <f t="shared" si="5"/>
        <v>1300</v>
      </c>
      <c r="X41" s="53">
        <f t="shared" si="5"/>
        <v>15.200999999999999</v>
      </c>
      <c r="Y41" s="53">
        <f t="shared" si="5"/>
        <v>22</v>
      </c>
      <c r="Z41" s="53">
        <f t="shared" si="5"/>
        <v>46.004</v>
      </c>
      <c r="AA41" s="53">
        <f t="shared" si="5"/>
        <v>30</v>
      </c>
      <c r="AB41" s="53">
        <f t="shared" si="5"/>
        <v>640</v>
      </c>
      <c r="AC41" s="53">
        <f t="shared" si="5"/>
        <v>0</v>
      </c>
      <c r="AD41" s="53">
        <f t="shared" si="5"/>
        <v>0</v>
      </c>
      <c r="AE41" s="53">
        <f t="shared" si="5"/>
        <v>0</v>
      </c>
      <c r="AF41" s="53">
        <f t="shared" si="5"/>
        <v>0</v>
      </c>
      <c r="AG41" s="53">
        <f t="shared" si="5"/>
        <v>0</v>
      </c>
      <c r="AH41" s="54">
        <f t="shared" si="5"/>
        <v>0</v>
      </c>
      <c r="AI41" s="53">
        <f t="shared" si="5"/>
        <v>0</v>
      </c>
      <c r="AJ41" s="43">
        <f>SUM(F41:AI41)</f>
        <v>3648.203</v>
      </c>
      <c r="AK41" s="34">
        <f>AJ41/C39</f>
        <v>36.48203</v>
      </c>
    </row>
    <row r="42" spans="2:37" ht="15.75">
      <c r="B42" s="131" t="s">
        <v>16</v>
      </c>
      <c r="C42" s="127"/>
      <c r="D42" s="127"/>
      <c r="E42" s="39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6"/>
      <c r="AK42" s="34"/>
    </row>
    <row r="43" spans="2:37" ht="18.75">
      <c r="B43" s="112" t="s">
        <v>146</v>
      </c>
      <c r="C43" s="113"/>
      <c r="D43" s="113"/>
      <c r="E43" s="80">
        <v>250</v>
      </c>
      <c r="F43" s="82"/>
      <c r="G43" s="82"/>
      <c r="H43" s="82"/>
      <c r="I43" s="82"/>
      <c r="J43" s="82">
        <v>2.5</v>
      </c>
      <c r="K43" s="82"/>
      <c r="L43" s="82">
        <v>2.5</v>
      </c>
      <c r="M43" s="82"/>
      <c r="N43" s="82">
        <v>115.5</v>
      </c>
      <c r="O43" s="82">
        <v>12</v>
      </c>
      <c r="P43" s="82">
        <v>12.5</v>
      </c>
      <c r="Q43" s="82"/>
      <c r="R43" s="82">
        <v>5</v>
      </c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26"/>
      <c r="AF43" s="26"/>
      <c r="AG43" s="26"/>
      <c r="AH43" s="26"/>
      <c r="AI43" s="26"/>
      <c r="AJ43" s="27"/>
      <c r="AK43" s="34"/>
    </row>
    <row r="44" spans="2:37" ht="18.75">
      <c r="B44" s="114" t="s">
        <v>153</v>
      </c>
      <c r="C44" s="115"/>
      <c r="D44" s="116"/>
      <c r="E44" s="80">
        <v>50</v>
      </c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>
        <v>55</v>
      </c>
      <c r="W44" s="82"/>
      <c r="X44" s="82"/>
      <c r="Y44" s="82"/>
      <c r="Z44" s="82"/>
      <c r="AA44" s="82"/>
      <c r="AB44" s="82"/>
      <c r="AC44" s="82"/>
      <c r="AD44" s="82"/>
      <c r="AE44" s="26"/>
      <c r="AF44" s="26"/>
      <c r="AG44" s="26"/>
      <c r="AH44" s="26"/>
      <c r="AI44" s="26"/>
      <c r="AJ44" s="27"/>
      <c r="AK44" s="34"/>
    </row>
    <row r="45" spans="2:37" ht="18.75">
      <c r="B45" s="114" t="s">
        <v>148</v>
      </c>
      <c r="C45" s="115"/>
      <c r="D45" s="116"/>
      <c r="E45" s="80" t="s">
        <v>149</v>
      </c>
      <c r="F45" s="82"/>
      <c r="G45" s="82"/>
      <c r="H45" s="82"/>
      <c r="I45" s="82"/>
      <c r="J45" s="82">
        <v>1</v>
      </c>
      <c r="K45" s="82">
        <v>0.28</v>
      </c>
      <c r="L45" s="82">
        <v>5.6</v>
      </c>
      <c r="M45" s="82">
        <v>1.82</v>
      </c>
      <c r="N45" s="82"/>
      <c r="O45" s="82">
        <v>12.73</v>
      </c>
      <c r="P45" s="82">
        <v>2.17</v>
      </c>
      <c r="Q45" s="82">
        <v>1</v>
      </c>
      <c r="R45" s="82"/>
      <c r="S45" s="82"/>
      <c r="T45" s="82"/>
      <c r="U45" s="82"/>
      <c r="V45" s="82"/>
      <c r="W45" s="82">
        <v>100</v>
      </c>
      <c r="X45" s="82">
        <v>5.63</v>
      </c>
      <c r="Y45" s="82">
        <v>4</v>
      </c>
      <c r="Z45" s="82">
        <v>3.71</v>
      </c>
      <c r="AA45" s="82"/>
      <c r="AB45" s="82"/>
      <c r="AC45" s="82"/>
      <c r="AD45" s="82"/>
      <c r="AE45" s="26"/>
      <c r="AF45" s="26"/>
      <c r="AG45" s="26"/>
      <c r="AH45" s="26"/>
      <c r="AI45" s="26"/>
      <c r="AJ45" s="27"/>
      <c r="AK45" s="34"/>
    </row>
    <row r="46" spans="2:37" ht="18.75">
      <c r="B46" s="114" t="s">
        <v>91</v>
      </c>
      <c r="C46" s="115"/>
      <c r="D46" s="116"/>
      <c r="E46" s="80">
        <v>200</v>
      </c>
      <c r="F46" s="82"/>
      <c r="G46" s="82"/>
      <c r="H46" s="82"/>
      <c r="I46" s="82"/>
      <c r="J46" s="82">
        <v>2</v>
      </c>
      <c r="K46" s="82"/>
      <c r="L46" s="82"/>
      <c r="M46" s="82">
        <v>7</v>
      </c>
      <c r="N46" s="82">
        <v>263.3</v>
      </c>
      <c r="O46" s="82"/>
      <c r="P46" s="82"/>
      <c r="Q46" s="82"/>
      <c r="R46" s="82"/>
      <c r="S46" s="82">
        <v>31.6</v>
      </c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26"/>
      <c r="AF46" s="26"/>
      <c r="AG46" s="26"/>
      <c r="AH46" s="26"/>
      <c r="AI46" s="26"/>
      <c r="AJ46" s="27"/>
      <c r="AK46" s="34"/>
    </row>
    <row r="47" spans="2:37" ht="18.75">
      <c r="B47" s="114" t="s">
        <v>150</v>
      </c>
      <c r="C47" s="115"/>
      <c r="D47" s="116"/>
      <c r="E47" s="80">
        <v>200</v>
      </c>
      <c r="F47" s="82"/>
      <c r="G47" s="82"/>
      <c r="H47" s="82"/>
      <c r="I47" s="82"/>
      <c r="J47" s="82"/>
      <c r="K47" s="82">
        <v>15</v>
      </c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>
        <v>1</v>
      </c>
      <c r="AB47" s="82"/>
      <c r="AC47" s="82"/>
      <c r="AD47" s="82"/>
      <c r="AE47" s="26"/>
      <c r="AF47" s="26"/>
      <c r="AG47" s="26"/>
      <c r="AH47" s="26"/>
      <c r="AI47" s="26"/>
      <c r="AJ47" s="27"/>
      <c r="AK47" s="34"/>
    </row>
    <row r="48" spans="2:37" ht="18.75">
      <c r="B48" s="112" t="s">
        <v>151</v>
      </c>
      <c r="C48" s="113"/>
      <c r="D48" s="113"/>
      <c r="E48" s="80" t="s">
        <v>152</v>
      </c>
      <c r="F48" s="82"/>
      <c r="G48" s="82"/>
      <c r="H48" s="82"/>
      <c r="I48" s="82">
        <v>30</v>
      </c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>
        <v>20</v>
      </c>
      <c r="AC48" s="82"/>
      <c r="AD48" s="82"/>
      <c r="AE48" s="26"/>
      <c r="AF48" s="26"/>
      <c r="AG48" s="26"/>
      <c r="AH48" s="26"/>
      <c r="AI48" s="26"/>
      <c r="AJ48" s="27"/>
      <c r="AK48" s="34"/>
    </row>
    <row r="49" spans="2:37" ht="18.75">
      <c r="B49" s="114" t="s">
        <v>66</v>
      </c>
      <c r="C49" s="115"/>
      <c r="D49" s="116"/>
      <c r="E49" s="80">
        <v>60</v>
      </c>
      <c r="F49" s="82"/>
      <c r="G49" s="82"/>
      <c r="H49" s="82">
        <v>60</v>
      </c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26"/>
      <c r="AF49" s="26"/>
      <c r="AG49" s="26"/>
      <c r="AH49" s="26"/>
      <c r="AI49" s="26"/>
      <c r="AJ49" s="27"/>
      <c r="AK49" s="34"/>
    </row>
    <row r="50" spans="2:37" ht="16.5" thickBot="1">
      <c r="B50" s="35" t="s">
        <v>9</v>
      </c>
      <c r="C50" s="36">
        <v>1</v>
      </c>
      <c r="D50" s="25" t="s">
        <v>10</v>
      </c>
      <c r="E50" s="25"/>
      <c r="F50" s="26">
        <f aca="true" t="shared" si="6" ref="F50:AI50">SUM(F43:F49)/1000</f>
        <v>0</v>
      </c>
      <c r="G50" s="26">
        <f t="shared" si="6"/>
        <v>0</v>
      </c>
      <c r="H50" s="26">
        <f t="shared" si="6"/>
        <v>0.06</v>
      </c>
      <c r="I50" s="26">
        <f t="shared" si="6"/>
        <v>0.03</v>
      </c>
      <c r="J50" s="26">
        <f t="shared" si="6"/>
        <v>0.0055</v>
      </c>
      <c r="K50" s="26">
        <f t="shared" si="6"/>
        <v>0.01528</v>
      </c>
      <c r="L50" s="26">
        <f t="shared" si="6"/>
        <v>0.0081</v>
      </c>
      <c r="M50" s="26">
        <f t="shared" si="6"/>
        <v>0.00882</v>
      </c>
      <c r="N50" s="26">
        <f t="shared" si="6"/>
        <v>0.3788</v>
      </c>
      <c r="O50" s="26">
        <f t="shared" si="6"/>
        <v>0.024730000000000002</v>
      </c>
      <c r="P50" s="26">
        <f t="shared" si="6"/>
        <v>0.01467</v>
      </c>
      <c r="Q50" s="26">
        <f t="shared" si="6"/>
        <v>0.001</v>
      </c>
      <c r="R50" s="26">
        <f t="shared" si="6"/>
        <v>0.005</v>
      </c>
      <c r="S50" s="26">
        <f t="shared" si="6"/>
        <v>0.0316</v>
      </c>
      <c r="T50" s="26">
        <f t="shared" si="6"/>
        <v>0</v>
      </c>
      <c r="U50" s="26">
        <f t="shared" si="6"/>
        <v>0</v>
      </c>
      <c r="V50" s="26">
        <f t="shared" si="6"/>
        <v>0.055</v>
      </c>
      <c r="W50" s="26">
        <f t="shared" si="6"/>
        <v>0.1</v>
      </c>
      <c r="X50" s="26">
        <f t="shared" si="6"/>
        <v>0.00563</v>
      </c>
      <c r="Y50" s="26">
        <f t="shared" si="6"/>
        <v>0.004</v>
      </c>
      <c r="Z50" s="26">
        <f t="shared" si="6"/>
        <v>0.0037099999999999998</v>
      </c>
      <c r="AA50" s="26">
        <f t="shared" si="6"/>
        <v>0.001</v>
      </c>
      <c r="AB50" s="26">
        <f t="shared" si="6"/>
        <v>0.02</v>
      </c>
      <c r="AC50" s="26">
        <f t="shared" si="6"/>
        <v>0</v>
      </c>
      <c r="AD50" s="26">
        <f t="shared" si="6"/>
        <v>0</v>
      </c>
      <c r="AE50" s="26">
        <f t="shared" si="6"/>
        <v>0</v>
      </c>
      <c r="AF50" s="26">
        <f t="shared" si="6"/>
        <v>0</v>
      </c>
      <c r="AG50" s="26">
        <f t="shared" si="6"/>
        <v>0</v>
      </c>
      <c r="AH50" s="26">
        <f t="shared" si="6"/>
        <v>0</v>
      </c>
      <c r="AI50" s="26">
        <f t="shared" si="6"/>
        <v>0</v>
      </c>
      <c r="AJ50" s="27"/>
      <c r="AK50" s="34"/>
    </row>
    <row r="51" spans="2:37" ht="16.5" thickBot="1">
      <c r="B51" s="37" t="s">
        <v>11</v>
      </c>
      <c r="C51" s="38">
        <v>100</v>
      </c>
      <c r="D51" s="28" t="s">
        <v>10</v>
      </c>
      <c r="E51" s="28"/>
      <c r="F51" s="26">
        <f>F50*C51</f>
        <v>0</v>
      </c>
      <c r="G51" s="26">
        <f>G50*C51</f>
        <v>0</v>
      </c>
      <c r="H51" s="26">
        <f>H50*C51</f>
        <v>6</v>
      </c>
      <c r="I51" s="26">
        <f>I50*C51</f>
        <v>3</v>
      </c>
      <c r="J51" s="26">
        <f>J50*C51</f>
        <v>0.5499999999999999</v>
      </c>
      <c r="K51" s="26">
        <f>K50*C51</f>
        <v>1.528</v>
      </c>
      <c r="L51" s="26">
        <f>L50*C51</f>
        <v>0.8099999999999999</v>
      </c>
      <c r="M51" s="26">
        <f>M50*C51</f>
        <v>0.882</v>
      </c>
      <c r="N51" s="26">
        <f>N50*C51</f>
        <v>37.88</v>
      </c>
      <c r="O51" s="26">
        <f>O50*C51</f>
        <v>2.4730000000000003</v>
      </c>
      <c r="P51" s="26">
        <f>P50*C51</f>
        <v>1.467</v>
      </c>
      <c r="Q51" s="26">
        <v>2.5</v>
      </c>
      <c r="R51" s="26">
        <f>R50*C51</f>
        <v>0.5</v>
      </c>
      <c r="S51" s="26">
        <f>S50*C51</f>
        <v>3.16</v>
      </c>
      <c r="T51" s="26">
        <f>T50*C51</f>
        <v>0</v>
      </c>
      <c r="U51" s="26">
        <f>U50*C51</f>
        <v>0</v>
      </c>
      <c r="V51" s="26">
        <f>V50*C51</f>
        <v>5.5</v>
      </c>
      <c r="W51" s="26">
        <f>W50*C51</f>
        <v>10</v>
      </c>
      <c r="X51" s="26">
        <f>X50*C51</f>
        <v>0.563</v>
      </c>
      <c r="Y51" s="26">
        <f>Y50*C51</f>
        <v>0.4</v>
      </c>
      <c r="Z51" s="26">
        <f>Z50*C51</f>
        <v>0.371</v>
      </c>
      <c r="AA51" s="26">
        <f>AA50*C51</f>
        <v>0.1</v>
      </c>
      <c r="AB51" s="26">
        <f>AB50*C51</f>
        <v>2</v>
      </c>
      <c r="AC51" s="26">
        <f>AC50*C51</f>
        <v>0</v>
      </c>
      <c r="AD51" s="26">
        <f>AD50*C51</f>
        <v>0</v>
      </c>
      <c r="AE51" s="26">
        <f>AE50*C51</f>
        <v>0</v>
      </c>
      <c r="AF51" s="26">
        <f>AF50*C51</f>
        <v>0</v>
      </c>
      <c r="AG51" s="26">
        <f>AG50*C51</f>
        <v>0</v>
      </c>
      <c r="AH51" s="26">
        <f>AH50*C51</f>
        <v>0</v>
      </c>
      <c r="AI51" s="26">
        <f>AI50*C51</f>
        <v>0</v>
      </c>
      <c r="AJ51" s="27"/>
      <c r="AK51" s="34"/>
    </row>
    <row r="52" spans="2:37" ht="16.5" thickBot="1">
      <c r="B52" s="102" t="s">
        <v>12</v>
      </c>
      <c r="C52" s="103"/>
      <c r="D52" s="104"/>
      <c r="E52" s="36"/>
      <c r="F52" s="29"/>
      <c r="G52" s="29"/>
      <c r="H52" s="29">
        <v>25.85</v>
      </c>
      <c r="I52" s="29">
        <v>42.8</v>
      </c>
      <c r="J52" s="29">
        <v>11</v>
      </c>
      <c r="K52" s="29">
        <v>42</v>
      </c>
      <c r="L52" s="29">
        <v>83</v>
      </c>
      <c r="M52" s="29">
        <v>451</v>
      </c>
      <c r="N52" s="29">
        <v>10</v>
      </c>
      <c r="O52" s="29">
        <v>15</v>
      </c>
      <c r="P52" s="29">
        <v>15</v>
      </c>
      <c r="Q52" s="29">
        <v>5.4</v>
      </c>
      <c r="R52" s="29">
        <v>53</v>
      </c>
      <c r="S52" s="29">
        <v>34</v>
      </c>
      <c r="T52" s="29"/>
      <c r="U52" s="29"/>
      <c r="V52" s="29">
        <v>75</v>
      </c>
      <c r="W52" s="29">
        <v>130</v>
      </c>
      <c r="X52" s="29">
        <v>27</v>
      </c>
      <c r="Y52" s="29">
        <v>55</v>
      </c>
      <c r="Z52" s="29">
        <v>124</v>
      </c>
      <c r="AA52" s="29">
        <v>300</v>
      </c>
      <c r="AB52" s="29">
        <v>320</v>
      </c>
      <c r="AC52" s="29"/>
      <c r="AD52" s="29"/>
      <c r="AE52" s="29"/>
      <c r="AF52" s="29"/>
      <c r="AG52" s="29"/>
      <c r="AH52" s="29"/>
      <c r="AI52" s="29"/>
      <c r="AJ52" s="40"/>
      <c r="AK52" s="34"/>
    </row>
    <row r="53" spans="2:37" ht="16.5" thickBot="1">
      <c r="B53" s="105" t="s">
        <v>13</v>
      </c>
      <c r="C53" s="96"/>
      <c r="D53" s="96"/>
      <c r="E53" s="57"/>
      <c r="F53" s="58">
        <f aca="true" t="shared" si="7" ref="F53:AI53">F51*F52</f>
        <v>0</v>
      </c>
      <c r="G53" s="58">
        <f t="shared" si="7"/>
        <v>0</v>
      </c>
      <c r="H53" s="58">
        <f t="shared" si="7"/>
        <v>155.10000000000002</v>
      </c>
      <c r="I53" s="58">
        <f t="shared" si="7"/>
        <v>128.39999999999998</v>
      </c>
      <c r="J53" s="58">
        <f t="shared" si="7"/>
        <v>6.049999999999999</v>
      </c>
      <c r="K53" s="58">
        <f t="shared" si="7"/>
        <v>64.176</v>
      </c>
      <c r="L53" s="58">
        <f t="shared" si="7"/>
        <v>67.22999999999999</v>
      </c>
      <c r="M53" s="58">
        <f t="shared" si="7"/>
        <v>397.782</v>
      </c>
      <c r="N53" s="58">
        <f t="shared" si="7"/>
        <v>378.8</v>
      </c>
      <c r="O53" s="58">
        <f t="shared" si="7"/>
        <v>37.095000000000006</v>
      </c>
      <c r="P53" s="58">
        <f t="shared" si="7"/>
        <v>22.005000000000003</v>
      </c>
      <c r="Q53" s="58">
        <v>13.5</v>
      </c>
      <c r="R53" s="58">
        <f t="shared" si="7"/>
        <v>26.5</v>
      </c>
      <c r="S53" s="58">
        <f t="shared" si="7"/>
        <v>107.44</v>
      </c>
      <c r="T53" s="58">
        <f t="shared" si="7"/>
        <v>0</v>
      </c>
      <c r="U53" s="58">
        <f t="shared" si="7"/>
        <v>0</v>
      </c>
      <c r="V53" s="58">
        <f t="shared" si="7"/>
        <v>412.5</v>
      </c>
      <c r="W53" s="58">
        <f t="shared" si="7"/>
        <v>1300</v>
      </c>
      <c r="X53" s="58">
        <f t="shared" si="7"/>
        <v>15.200999999999999</v>
      </c>
      <c r="Y53" s="58">
        <f t="shared" si="7"/>
        <v>22</v>
      </c>
      <c r="Z53" s="58">
        <f t="shared" si="7"/>
        <v>46.004</v>
      </c>
      <c r="AA53" s="58">
        <f t="shared" si="7"/>
        <v>30</v>
      </c>
      <c r="AB53" s="58">
        <f t="shared" si="7"/>
        <v>640</v>
      </c>
      <c r="AC53" s="58">
        <f>AC51*AC52</f>
        <v>0</v>
      </c>
      <c r="AD53" s="58">
        <f>AD51*AD52</f>
        <v>0</v>
      </c>
      <c r="AE53" s="58">
        <f t="shared" si="7"/>
        <v>0</v>
      </c>
      <c r="AF53" s="58">
        <f t="shared" si="7"/>
        <v>0</v>
      </c>
      <c r="AG53" s="58">
        <f>AG51*AG52</f>
        <v>0</v>
      </c>
      <c r="AH53" s="59">
        <f t="shared" si="7"/>
        <v>0</v>
      </c>
      <c r="AI53" s="60">
        <f t="shared" si="7"/>
        <v>0</v>
      </c>
      <c r="AJ53" s="43">
        <f>SUM(F53:AI53)</f>
        <v>3869.7830000000004</v>
      </c>
      <c r="AK53" s="34">
        <f>AJ53/C51</f>
        <v>38.69783</v>
      </c>
    </row>
    <row r="54" spans="2:37" ht="15.75">
      <c r="B54" s="97" t="s">
        <v>17</v>
      </c>
      <c r="C54" s="98"/>
      <c r="D54" s="98"/>
      <c r="E54" s="61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2"/>
      <c r="AK54" s="34"/>
    </row>
    <row r="55" spans="2:37" ht="18.75">
      <c r="B55" s="114" t="s">
        <v>65</v>
      </c>
      <c r="C55" s="115"/>
      <c r="D55" s="115"/>
      <c r="E55" s="81">
        <v>200</v>
      </c>
      <c r="F55" s="82"/>
      <c r="G55" s="82"/>
      <c r="H55" s="82"/>
      <c r="I55" s="82"/>
      <c r="J55" s="82"/>
      <c r="K55" s="82">
        <v>10</v>
      </c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>
        <v>24</v>
      </c>
      <c r="AD55" s="82"/>
      <c r="AE55" s="26"/>
      <c r="AF55" s="26"/>
      <c r="AG55" s="26"/>
      <c r="AH55" s="26"/>
      <c r="AI55" s="26"/>
      <c r="AJ55" s="27"/>
      <c r="AK55" s="34"/>
    </row>
    <row r="56" spans="2:37" ht="18.75">
      <c r="B56" s="114" t="s">
        <v>108</v>
      </c>
      <c r="C56" s="115"/>
      <c r="D56" s="115"/>
      <c r="E56" s="81">
        <v>1</v>
      </c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>
        <v>1</v>
      </c>
      <c r="AE56" s="26"/>
      <c r="AF56" s="26"/>
      <c r="AG56" s="26"/>
      <c r="AH56" s="26"/>
      <c r="AI56" s="26"/>
      <c r="AJ56" s="27"/>
      <c r="AK56" s="34"/>
    </row>
    <row r="57" spans="2:37" ht="15.75">
      <c r="B57" s="109"/>
      <c r="C57" s="110"/>
      <c r="D57" s="110"/>
      <c r="E57" s="28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7"/>
      <c r="AK57" s="34"/>
    </row>
    <row r="58" spans="2:37" ht="16.5" thickBot="1">
      <c r="B58" s="35" t="s">
        <v>9</v>
      </c>
      <c r="C58" s="36">
        <v>1</v>
      </c>
      <c r="D58" s="25" t="s">
        <v>10</v>
      </c>
      <c r="E58" s="25"/>
      <c r="F58" s="26">
        <f aca="true" t="shared" si="8" ref="F58:AI58">SUM(F55:F57)/1000</f>
        <v>0</v>
      </c>
      <c r="G58" s="26">
        <f t="shared" si="8"/>
        <v>0</v>
      </c>
      <c r="H58" s="26">
        <f t="shared" si="8"/>
        <v>0</v>
      </c>
      <c r="I58" s="26">
        <f t="shared" si="8"/>
        <v>0</v>
      </c>
      <c r="J58" s="26">
        <f t="shared" si="8"/>
        <v>0</v>
      </c>
      <c r="K58" s="26">
        <f t="shared" si="8"/>
        <v>0.01</v>
      </c>
      <c r="L58" s="26">
        <f t="shared" si="8"/>
        <v>0</v>
      </c>
      <c r="M58" s="26">
        <f t="shared" si="8"/>
        <v>0</v>
      </c>
      <c r="N58" s="26">
        <f t="shared" si="8"/>
        <v>0</v>
      </c>
      <c r="O58" s="26">
        <f t="shared" si="8"/>
        <v>0</v>
      </c>
      <c r="P58" s="26">
        <f t="shared" si="8"/>
        <v>0</v>
      </c>
      <c r="Q58" s="26">
        <f t="shared" si="8"/>
        <v>0</v>
      </c>
      <c r="R58" s="26">
        <f t="shared" si="8"/>
        <v>0</v>
      </c>
      <c r="S58" s="26">
        <f t="shared" si="8"/>
        <v>0</v>
      </c>
      <c r="T58" s="26">
        <f t="shared" si="8"/>
        <v>0</v>
      </c>
      <c r="U58" s="26">
        <f t="shared" si="8"/>
        <v>0</v>
      </c>
      <c r="V58" s="26">
        <f t="shared" si="8"/>
        <v>0</v>
      </c>
      <c r="W58" s="26">
        <f t="shared" si="8"/>
        <v>0</v>
      </c>
      <c r="X58" s="26">
        <f t="shared" si="8"/>
        <v>0</v>
      </c>
      <c r="Y58" s="26">
        <f t="shared" si="8"/>
        <v>0</v>
      </c>
      <c r="Z58" s="26">
        <f t="shared" si="8"/>
        <v>0</v>
      </c>
      <c r="AA58" s="26">
        <f t="shared" si="8"/>
        <v>0</v>
      </c>
      <c r="AB58" s="26">
        <f t="shared" si="8"/>
        <v>0</v>
      </c>
      <c r="AC58" s="26">
        <f t="shared" si="8"/>
        <v>0.024</v>
      </c>
      <c r="AD58" s="26">
        <f>SUM(AD55:AD57)</f>
        <v>1</v>
      </c>
      <c r="AE58" s="26">
        <f t="shared" si="8"/>
        <v>0</v>
      </c>
      <c r="AF58" s="26">
        <f t="shared" si="8"/>
        <v>0</v>
      </c>
      <c r="AG58" s="26">
        <f t="shared" si="8"/>
        <v>0</v>
      </c>
      <c r="AH58" s="26">
        <f t="shared" si="8"/>
        <v>0</v>
      </c>
      <c r="AI58" s="26">
        <f t="shared" si="8"/>
        <v>0</v>
      </c>
      <c r="AJ58" s="27"/>
      <c r="AK58" s="34"/>
    </row>
    <row r="59" spans="2:37" ht="16.5" thickBot="1">
      <c r="B59" s="37" t="s">
        <v>11</v>
      </c>
      <c r="C59" s="38">
        <v>100</v>
      </c>
      <c r="D59" s="28" t="s">
        <v>10</v>
      </c>
      <c r="E59" s="28"/>
      <c r="F59" s="26">
        <f>F58*C59</f>
        <v>0</v>
      </c>
      <c r="G59" s="26">
        <f>G58*C59</f>
        <v>0</v>
      </c>
      <c r="H59" s="26">
        <f>H58*C59</f>
        <v>0</v>
      </c>
      <c r="I59" s="26">
        <f>I58*C59</f>
        <v>0</v>
      </c>
      <c r="J59" s="26">
        <f>J58*C59</f>
        <v>0</v>
      </c>
      <c r="K59" s="26">
        <f>K58*C59</f>
        <v>1</v>
      </c>
      <c r="L59" s="26">
        <f>L58*C59</f>
        <v>0</v>
      </c>
      <c r="M59" s="26">
        <f>M58*C59</f>
        <v>0</v>
      </c>
      <c r="N59" s="26">
        <f>N58*C59</f>
        <v>0</v>
      </c>
      <c r="O59" s="26">
        <f>O58*C59</f>
        <v>0</v>
      </c>
      <c r="P59" s="26">
        <f>P58*C59</f>
        <v>0</v>
      </c>
      <c r="Q59" s="26">
        <f>Q58*C59</f>
        <v>0</v>
      </c>
      <c r="R59" s="26">
        <f>R58*C59</f>
        <v>0</v>
      </c>
      <c r="S59" s="26">
        <f>S58*C59</f>
        <v>0</v>
      </c>
      <c r="T59" s="26">
        <f>T58*C59</f>
        <v>0</v>
      </c>
      <c r="U59" s="26">
        <f>U58*C59</f>
        <v>0</v>
      </c>
      <c r="V59" s="26">
        <f>V58*C59</f>
        <v>0</v>
      </c>
      <c r="W59" s="26">
        <f>W58*C59</f>
        <v>0</v>
      </c>
      <c r="X59" s="26">
        <f>X58*C59</f>
        <v>0</v>
      </c>
      <c r="Y59" s="26">
        <f>Y58*C59</f>
        <v>0</v>
      </c>
      <c r="Z59" s="26">
        <f>Z58*C59</f>
        <v>0</v>
      </c>
      <c r="AA59" s="26">
        <f>AA58*C59</f>
        <v>0</v>
      </c>
      <c r="AB59" s="26">
        <f>AB58*C59</f>
        <v>0</v>
      </c>
      <c r="AC59" s="26">
        <f>AC58*C59</f>
        <v>2.4</v>
      </c>
      <c r="AD59" s="26">
        <f>AD58*C59</f>
        <v>100</v>
      </c>
      <c r="AE59" s="26">
        <f>AE58*C59</f>
        <v>0</v>
      </c>
      <c r="AF59" s="26">
        <f>AF58*C59</f>
        <v>0</v>
      </c>
      <c r="AG59" s="26">
        <f>AG58*C59</f>
        <v>0</v>
      </c>
      <c r="AH59" s="26">
        <f>AH58*C59</f>
        <v>0</v>
      </c>
      <c r="AI59" s="26">
        <f>AI58*C59</f>
        <v>0</v>
      </c>
      <c r="AJ59" s="27"/>
      <c r="AK59" s="34"/>
    </row>
    <row r="60" spans="2:37" ht="16.5" thickBot="1">
      <c r="B60" s="102" t="s">
        <v>12</v>
      </c>
      <c r="C60" s="103"/>
      <c r="D60" s="104"/>
      <c r="E60" s="36"/>
      <c r="F60" s="29"/>
      <c r="G60" s="29"/>
      <c r="H60" s="29"/>
      <c r="I60" s="29"/>
      <c r="J60" s="29"/>
      <c r="K60" s="29">
        <v>42</v>
      </c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>
        <v>145.45</v>
      </c>
      <c r="AD60" s="29">
        <v>11.7</v>
      </c>
      <c r="AE60" s="29"/>
      <c r="AF60" s="29"/>
      <c r="AG60" s="29"/>
      <c r="AH60" s="29"/>
      <c r="AI60" s="29"/>
      <c r="AJ60" s="62"/>
      <c r="AK60" s="34"/>
    </row>
    <row r="61" spans="2:37" ht="16.5" thickBot="1">
      <c r="B61" s="101" t="s">
        <v>13</v>
      </c>
      <c r="C61" s="94"/>
      <c r="D61" s="94"/>
      <c r="E61" s="63"/>
      <c r="F61" s="64">
        <f aca="true" t="shared" si="9" ref="F61:AI61">F59*F60</f>
        <v>0</v>
      </c>
      <c r="G61" s="64">
        <f t="shared" si="9"/>
        <v>0</v>
      </c>
      <c r="H61" s="64">
        <f t="shared" si="9"/>
        <v>0</v>
      </c>
      <c r="I61" s="64">
        <f t="shared" si="9"/>
        <v>0</v>
      </c>
      <c r="J61" s="64">
        <f t="shared" si="9"/>
        <v>0</v>
      </c>
      <c r="K61" s="64">
        <f t="shared" si="9"/>
        <v>42</v>
      </c>
      <c r="L61" s="64">
        <f t="shared" si="9"/>
        <v>0</v>
      </c>
      <c r="M61" s="64">
        <f t="shared" si="9"/>
        <v>0</v>
      </c>
      <c r="N61" s="64">
        <f t="shared" si="9"/>
        <v>0</v>
      </c>
      <c r="O61" s="64">
        <f t="shared" si="9"/>
        <v>0</v>
      </c>
      <c r="P61" s="64">
        <f t="shared" si="9"/>
        <v>0</v>
      </c>
      <c r="Q61" s="64">
        <f t="shared" si="9"/>
        <v>0</v>
      </c>
      <c r="R61" s="64">
        <f t="shared" si="9"/>
        <v>0</v>
      </c>
      <c r="S61" s="64">
        <f t="shared" si="9"/>
        <v>0</v>
      </c>
      <c r="T61" s="64">
        <f t="shared" si="9"/>
        <v>0</v>
      </c>
      <c r="U61" s="64">
        <f t="shared" si="9"/>
        <v>0</v>
      </c>
      <c r="V61" s="64">
        <f t="shared" si="9"/>
        <v>0</v>
      </c>
      <c r="W61" s="64">
        <f t="shared" si="9"/>
        <v>0</v>
      </c>
      <c r="X61" s="64">
        <f t="shared" si="9"/>
        <v>0</v>
      </c>
      <c r="Y61" s="64">
        <f t="shared" si="9"/>
        <v>0</v>
      </c>
      <c r="Z61" s="64">
        <f t="shared" si="9"/>
        <v>0</v>
      </c>
      <c r="AA61" s="64">
        <f t="shared" si="9"/>
        <v>0</v>
      </c>
      <c r="AB61" s="64">
        <f t="shared" si="9"/>
        <v>0</v>
      </c>
      <c r="AC61" s="64">
        <f t="shared" si="9"/>
        <v>349.08</v>
      </c>
      <c r="AD61" s="64">
        <f t="shared" si="9"/>
        <v>1170</v>
      </c>
      <c r="AE61" s="64">
        <f t="shared" si="9"/>
        <v>0</v>
      </c>
      <c r="AF61" s="64">
        <f t="shared" si="9"/>
        <v>0</v>
      </c>
      <c r="AG61" s="64">
        <f t="shared" si="9"/>
        <v>0</v>
      </c>
      <c r="AH61" s="65">
        <f t="shared" si="9"/>
        <v>0</v>
      </c>
      <c r="AI61" s="66">
        <f t="shared" si="9"/>
        <v>0</v>
      </c>
      <c r="AJ61" s="43">
        <f>SUM(F61:AI61)</f>
        <v>1561.08</v>
      </c>
      <c r="AK61" s="34">
        <f>AJ61/C59</f>
        <v>15.6108</v>
      </c>
    </row>
    <row r="62" spans="2:37" ht="15.75">
      <c r="B62" s="99" t="s">
        <v>18</v>
      </c>
      <c r="C62" s="100"/>
      <c r="D62" s="10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2"/>
      <c r="AK62" s="34"/>
    </row>
    <row r="63" spans="2:37" ht="18.75">
      <c r="B63" s="112" t="s">
        <v>146</v>
      </c>
      <c r="C63" s="113"/>
      <c r="D63" s="113"/>
      <c r="E63" s="80">
        <v>250</v>
      </c>
      <c r="F63" s="82"/>
      <c r="G63" s="82"/>
      <c r="H63" s="82"/>
      <c r="I63" s="82"/>
      <c r="J63" s="82">
        <v>2.5</v>
      </c>
      <c r="K63" s="82"/>
      <c r="L63" s="82">
        <v>2.5</v>
      </c>
      <c r="M63" s="82"/>
      <c r="N63" s="82">
        <v>115.5</v>
      </c>
      <c r="O63" s="82">
        <v>12</v>
      </c>
      <c r="P63" s="82">
        <v>12.5</v>
      </c>
      <c r="Q63" s="82"/>
      <c r="R63" s="82">
        <v>5</v>
      </c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26"/>
      <c r="AF63" s="26"/>
      <c r="AG63" s="26"/>
      <c r="AH63" s="26"/>
      <c r="AI63" s="26"/>
      <c r="AJ63" s="27"/>
      <c r="AK63" s="34"/>
    </row>
    <row r="64" spans="2:37" ht="18.75">
      <c r="B64" s="114" t="s">
        <v>153</v>
      </c>
      <c r="C64" s="115"/>
      <c r="D64" s="116"/>
      <c r="E64" s="80">
        <v>50</v>
      </c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>
        <v>55</v>
      </c>
      <c r="W64" s="82"/>
      <c r="X64" s="82"/>
      <c r="Y64" s="82"/>
      <c r="Z64" s="82"/>
      <c r="AA64" s="82"/>
      <c r="AB64" s="82"/>
      <c r="AC64" s="82"/>
      <c r="AD64" s="82"/>
      <c r="AE64" s="26"/>
      <c r="AF64" s="26"/>
      <c r="AG64" s="26"/>
      <c r="AH64" s="26"/>
      <c r="AI64" s="26"/>
      <c r="AJ64" s="27"/>
      <c r="AK64" s="34"/>
    </row>
    <row r="65" spans="2:37" ht="18.75">
      <c r="B65" s="114" t="s">
        <v>148</v>
      </c>
      <c r="C65" s="115"/>
      <c r="D65" s="116"/>
      <c r="E65" s="80" t="s">
        <v>149</v>
      </c>
      <c r="F65" s="82"/>
      <c r="G65" s="82"/>
      <c r="H65" s="82"/>
      <c r="I65" s="82"/>
      <c r="J65" s="82">
        <v>1</v>
      </c>
      <c r="K65" s="82">
        <v>0.28</v>
      </c>
      <c r="L65" s="82">
        <v>5.6</v>
      </c>
      <c r="M65" s="82">
        <v>1.82</v>
      </c>
      <c r="N65" s="82"/>
      <c r="O65" s="82">
        <v>12.73</v>
      </c>
      <c r="P65" s="82">
        <v>2.17</v>
      </c>
      <c r="Q65" s="82">
        <v>1</v>
      </c>
      <c r="R65" s="82"/>
      <c r="S65" s="82"/>
      <c r="T65" s="82"/>
      <c r="U65" s="82"/>
      <c r="V65" s="82"/>
      <c r="W65" s="82">
        <v>100</v>
      </c>
      <c r="X65" s="82">
        <v>5.63</v>
      </c>
      <c r="Y65" s="82">
        <v>4</v>
      </c>
      <c r="Z65" s="82">
        <v>3.71</v>
      </c>
      <c r="AA65" s="82"/>
      <c r="AB65" s="82"/>
      <c r="AC65" s="82"/>
      <c r="AD65" s="82"/>
      <c r="AE65" s="26"/>
      <c r="AF65" s="26"/>
      <c r="AG65" s="26"/>
      <c r="AH65" s="26"/>
      <c r="AI65" s="26"/>
      <c r="AJ65" s="27"/>
      <c r="AK65" s="34"/>
    </row>
    <row r="66" spans="2:37" ht="18.75">
      <c r="B66" s="114" t="s">
        <v>91</v>
      </c>
      <c r="C66" s="115"/>
      <c r="D66" s="116"/>
      <c r="E66" s="80">
        <v>200</v>
      </c>
      <c r="F66" s="82"/>
      <c r="G66" s="82"/>
      <c r="H66" s="82"/>
      <c r="I66" s="82"/>
      <c r="J66" s="82">
        <v>2</v>
      </c>
      <c r="K66" s="82"/>
      <c r="L66" s="82"/>
      <c r="M66" s="82">
        <v>7</v>
      </c>
      <c r="N66" s="82">
        <v>263.3</v>
      </c>
      <c r="O66" s="82"/>
      <c r="P66" s="82"/>
      <c r="Q66" s="82"/>
      <c r="R66" s="82"/>
      <c r="S66" s="82">
        <v>31.6</v>
      </c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26"/>
      <c r="AF66" s="26"/>
      <c r="AG66" s="26"/>
      <c r="AH66" s="26"/>
      <c r="AI66" s="26"/>
      <c r="AJ66" s="27"/>
      <c r="AK66" s="34"/>
    </row>
    <row r="67" spans="2:37" ht="18.75">
      <c r="B67" s="114" t="s">
        <v>150</v>
      </c>
      <c r="C67" s="115"/>
      <c r="D67" s="116"/>
      <c r="E67" s="80">
        <v>200</v>
      </c>
      <c r="F67" s="82"/>
      <c r="G67" s="82"/>
      <c r="H67" s="82"/>
      <c r="I67" s="82"/>
      <c r="J67" s="82"/>
      <c r="K67" s="82">
        <v>15</v>
      </c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>
        <v>1</v>
      </c>
      <c r="AB67" s="82"/>
      <c r="AC67" s="82"/>
      <c r="AD67" s="82"/>
      <c r="AE67" s="26"/>
      <c r="AF67" s="26"/>
      <c r="AG67" s="26"/>
      <c r="AH67" s="26"/>
      <c r="AI67" s="26"/>
      <c r="AJ67" s="27"/>
      <c r="AK67" s="34"/>
    </row>
    <row r="68" spans="2:37" ht="18.75">
      <c r="B68" s="112" t="s">
        <v>151</v>
      </c>
      <c r="C68" s="113"/>
      <c r="D68" s="113"/>
      <c r="E68" s="80" t="s">
        <v>152</v>
      </c>
      <c r="F68" s="82"/>
      <c r="G68" s="82"/>
      <c r="H68" s="82"/>
      <c r="I68" s="82">
        <v>30</v>
      </c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>
        <v>20</v>
      </c>
      <c r="AC68" s="82"/>
      <c r="AD68" s="82"/>
      <c r="AE68" s="26"/>
      <c r="AF68" s="26"/>
      <c r="AG68" s="26"/>
      <c r="AH68" s="26"/>
      <c r="AI68" s="26"/>
      <c r="AJ68" s="27"/>
      <c r="AK68" s="34"/>
    </row>
    <row r="69" spans="2:37" ht="18.75">
      <c r="B69" s="112" t="s">
        <v>66</v>
      </c>
      <c r="C69" s="113"/>
      <c r="D69" s="113"/>
      <c r="E69" s="80">
        <v>60</v>
      </c>
      <c r="F69" s="82"/>
      <c r="G69" s="82"/>
      <c r="H69" s="82">
        <v>60</v>
      </c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26"/>
      <c r="AF69" s="26"/>
      <c r="AG69" s="26"/>
      <c r="AH69" s="26"/>
      <c r="AI69" s="26"/>
      <c r="AJ69" s="27"/>
      <c r="AK69" s="34"/>
    </row>
    <row r="70" spans="2:37" ht="18.75">
      <c r="B70" s="114" t="s">
        <v>71</v>
      </c>
      <c r="C70" s="115"/>
      <c r="D70" s="116"/>
      <c r="E70" s="80" t="s">
        <v>154</v>
      </c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26">
        <v>1</v>
      </c>
      <c r="AF70" s="26"/>
      <c r="AG70" s="26"/>
      <c r="AH70" s="26"/>
      <c r="AI70" s="26"/>
      <c r="AJ70" s="27"/>
      <c r="AK70" s="34"/>
    </row>
    <row r="71" spans="2:37" ht="18.75">
      <c r="B71" s="114" t="s">
        <v>144</v>
      </c>
      <c r="C71" s="115"/>
      <c r="D71" s="116"/>
      <c r="E71" s="80">
        <v>80</v>
      </c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26"/>
      <c r="AF71" s="26">
        <v>80</v>
      </c>
      <c r="AG71" s="26"/>
      <c r="AH71" s="26"/>
      <c r="AI71" s="26"/>
      <c r="AJ71" s="27"/>
      <c r="AK71" s="34"/>
    </row>
    <row r="72" spans="2:37" ht="16.5" thickBot="1">
      <c r="B72" s="35" t="s">
        <v>9</v>
      </c>
      <c r="C72" s="36">
        <v>1</v>
      </c>
      <c r="D72" s="25" t="s">
        <v>10</v>
      </c>
      <c r="E72" s="25"/>
      <c r="F72" s="26">
        <f aca="true" t="shared" si="10" ref="F72:AI72">SUM(F63:F71)/1000</f>
        <v>0</v>
      </c>
      <c r="G72" s="26">
        <f t="shared" si="10"/>
        <v>0</v>
      </c>
      <c r="H72" s="26">
        <f t="shared" si="10"/>
        <v>0.06</v>
      </c>
      <c r="I72" s="26">
        <f t="shared" si="10"/>
        <v>0.03</v>
      </c>
      <c r="J72" s="26">
        <f t="shared" si="10"/>
        <v>0.0055</v>
      </c>
      <c r="K72" s="26">
        <f t="shared" si="10"/>
        <v>0.01528</v>
      </c>
      <c r="L72" s="26">
        <f t="shared" si="10"/>
        <v>0.0081</v>
      </c>
      <c r="M72" s="26">
        <f t="shared" si="10"/>
        <v>0.00882</v>
      </c>
      <c r="N72" s="26">
        <f t="shared" si="10"/>
        <v>0.3788</v>
      </c>
      <c r="O72" s="26">
        <f t="shared" si="10"/>
        <v>0.024730000000000002</v>
      </c>
      <c r="P72" s="26">
        <f t="shared" si="10"/>
        <v>0.01467</v>
      </c>
      <c r="Q72" s="26">
        <v>0.135</v>
      </c>
      <c r="R72" s="26">
        <f t="shared" si="10"/>
        <v>0.005</v>
      </c>
      <c r="S72" s="26">
        <f t="shared" si="10"/>
        <v>0.0316</v>
      </c>
      <c r="T72" s="26">
        <f t="shared" si="10"/>
        <v>0</v>
      </c>
      <c r="U72" s="26">
        <f t="shared" si="10"/>
        <v>0</v>
      </c>
      <c r="V72" s="26">
        <f t="shared" si="10"/>
        <v>0.055</v>
      </c>
      <c r="W72" s="26">
        <f t="shared" si="10"/>
        <v>0.1</v>
      </c>
      <c r="X72" s="26">
        <f t="shared" si="10"/>
        <v>0.00563</v>
      </c>
      <c r="Y72" s="26">
        <f t="shared" si="10"/>
        <v>0.004</v>
      </c>
      <c r="Z72" s="26">
        <f t="shared" si="10"/>
        <v>0.0037099999999999998</v>
      </c>
      <c r="AA72" s="26">
        <f t="shared" si="10"/>
        <v>0.001</v>
      </c>
      <c r="AB72" s="26">
        <f t="shared" si="10"/>
        <v>0.02</v>
      </c>
      <c r="AC72" s="26">
        <f t="shared" si="10"/>
        <v>0</v>
      </c>
      <c r="AD72" s="26">
        <f t="shared" si="10"/>
        <v>0</v>
      </c>
      <c r="AE72" s="26">
        <f>SUM(AE63:AE71)</f>
        <v>1</v>
      </c>
      <c r="AF72" s="26">
        <f t="shared" si="10"/>
        <v>0.08</v>
      </c>
      <c r="AG72" s="26">
        <f t="shared" si="10"/>
        <v>0</v>
      </c>
      <c r="AH72" s="26">
        <f t="shared" si="10"/>
        <v>0</v>
      </c>
      <c r="AI72" s="26">
        <f t="shared" si="10"/>
        <v>0</v>
      </c>
      <c r="AJ72" s="27"/>
      <c r="AK72" s="34"/>
    </row>
    <row r="73" spans="2:37" ht="16.5" thickBot="1">
      <c r="B73" s="37" t="s">
        <v>11</v>
      </c>
      <c r="C73" s="38">
        <v>100</v>
      </c>
      <c r="D73" s="28" t="s">
        <v>10</v>
      </c>
      <c r="E73" s="28"/>
      <c r="F73" s="26">
        <f>F72*C73</f>
        <v>0</v>
      </c>
      <c r="G73" s="26">
        <f>G72*C73</f>
        <v>0</v>
      </c>
      <c r="H73" s="26">
        <f>H72*C73</f>
        <v>6</v>
      </c>
      <c r="I73" s="26">
        <f>I72*C73</f>
        <v>3</v>
      </c>
      <c r="J73" s="26">
        <f>J72*C73</f>
        <v>0.5499999999999999</v>
      </c>
      <c r="K73" s="26">
        <f>K72*C73</f>
        <v>1.528</v>
      </c>
      <c r="L73" s="26">
        <f>L72*C73</f>
        <v>0.8099999999999999</v>
      </c>
      <c r="M73" s="26">
        <f>M72*C73</f>
        <v>0.882</v>
      </c>
      <c r="N73" s="26">
        <f>N72*C73</f>
        <v>37.88</v>
      </c>
      <c r="O73" s="26">
        <f>O72*C73</f>
        <v>2.4730000000000003</v>
      </c>
      <c r="P73" s="26">
        <f>P72*C73</f>
        <v>1.467</v>
      </c>
      <c r="Q73" s="26">
        <v>2.5</v>
      </c>
      <c r="R73" s="26">
        <f>R72*C73</f>
        <v>0.5</v>
      </c>
      <c r="S73" s="26">
        <f>S72*C73</f>
        <v>3.16</v>
      </c>
      <c r="T73" s="26">
        <f>T72*C73</f>
        <v>0</v>
      </c>
      <c r="U73" s="26">
        <f>U72*C73</f>
        <v>0</v>
      </c>
      <c r="V73" s="26">
        <f>V72*C73</f>
        <v>5.5</v>
      </c>
      <c r="W73" s="26">
        <f>W72*C73</f>
        <v>10</v>
      </c>
      <c r="X73" s="26">
        <f>X72*C73</f>
        <v>0.563</v>
      </c>
      <c r="Y73" s="26">
        <f>Y72*C73</f>
        <v>0.4</v>
      </c>
      <c r="Z73" s="26">
        <f>Z72*C73</f>
        <v>0.371</v>
      </c>
      <c r="AA73" s="26">
        <f>AA72*C73</f>
        <v>0.1</v>
      </c>
      <c r="AB73" s="26">
        <f>AB72*C73</f>
        <v>2</v>
      </c>
      <c r="AC73" s="26">
        <f>AC72*C73</f>
        <v>0</v>
      </c>
      <c r="AD73" s="26">
        <f>AD72*C73</f>
        <v>0</v>
      </c>
      <c r="AE73" s="26">
        <f>AE72*C73</f>
        <v>100</v>
      </c>
      <c r="AF73" s="26">
        <f>AF72*C73</f>
        <v>8</v>
      </c>
      <c r="AG73" s="26">
        <f>AG72*C73</f>
        <v>0</v>
      </c>
      <c r="AH73" s="26">
        <f>AH72*C73</f>
        <v>0</v>
      </c>
      <c r="AI73" s="26">
        <f>AI72*C73</f>
        <v>0</v>
      </c>
      <c r="AJ73" s="27"/>
      <c r="AK73" s="34"/>
    </row>
    <row r="74" spans="2:37" ht="16.5" thickBot="1">
      <c r="B74" s="126" t="s">
        <v>12</v>
      </c>
      <c r="C74" s="127"/>
      <c r="D74" s="128"/>
      <c r="E74" s="25"/>
      <c r="F74" s="26"/>
      <c r="G74" s="26"/>
      <c r="H74" s="26">
        <v>25.85</v>
      </c>
      <c r="I74" s="26">
        <v>42.8</v>
      </c>
      <c r="J74" s="26">
        <v>11</v>
      </c>
      <c r="K74" s="26">
        <v>42</v>
      </c>
      <c r="L74" s="26">
        <v>83</v>
      </c>
      <c r="M74" s="26">
        <v>451</v>
      </c>
      <c r="N74" s="26">
        <v>10</v>
      </c>
      <c r="O74" s="26">
        <v>15</v>
      </c>
      <c r="P74" s="26">
        <v>15</v>
      </c>
      <c r="Q74" s="26">
        <v>5.4</v>
      </c>
      <c r="R74" s="29">
        <v>53</v>
      </c>
      <c r="S74" s="29">
        <v>34</v>
      </c>
      <c r="T74" s="29"/>
      <c r="U74" s="29"/>
      <c r="V74" s="29">
        <v>75</v>
      </c>
      <c r="W74" s="29">
        <v>130</v>
      </c>
      <c r="X74" s="29">
        <v>27</v>
      </c>
      <c r="Y74" s="29">
        <v>55</v>
      </c>
      <c r="Z74" s="29">
        <v>124</v>
      </c>
      <c r="AA74" s="29">
        <v>300</v>
      </c>
      <c r="AB74" s="29">
        <v>320</v>
      </c>
      <c r="AC74" s="29"/>
      <c r="AD74" s="29"/>
      <c r="AE74" s="29">
        <v>14</v>
      </c>
      <c r="AF74" s="29">
        <v>150</v>
      </c>
      <c r="AG74" s="29"/>
      <c r="AH74" s="29"/>
      <c r="AI74" s="29"/>
      <c r="AJ74" s="40"/>
      <c r="AK74" s="34"/>
    </row>
    <row r="75" spans="2:37" ht="16.5" thickBot="1">
      <c r="B75" s="129" t="s">
        <v>13</v>
      </c>
      <c r="C75" s="130"/>
      <c r="D75" s="130"/>
      <c r="E75" s="41"/>
      <c r="F75" s="53">
        <f aca="true" t="shared" si="11" ref="F75:AI75">F73*F74</f>
        <v>0</v>
      </c>
      <c r="G75" s="53">
        <f t="shared" si="11"/>
        <v>0</v>
      </c>
      <c r="H75" s="53">
        <f t="shared" si="11"/>
        <v>155.10000000000002</v>
      </c>
      <c r="I75" s="53">
        <f t="shared" si="11"/>
        <v>128.39999999999998</v>
      </c>
      <c r="J75" s="53">
        <f t="shared" si="11"/>
        <v>6.049999999999999</v>
      </c>
      <c r="K75" s="53">
        <f t="shared" si="11"/>
        <v>64.176</v>
      </c>
      <c r="L75" s="53">
        <f t="shared" si="11"/>
        <v>67.22999999999999</v>
      </c>
      <c r="M75" s="53">
        <f t="shared" si="11"/>
        <v>397.782</v>
      </c>
      <c r="N75" s="53">
        <f t="shared" si="11"/>
        <v>378.8</v>
      </c>
      <c r="O75" s="53">
        <f t="shared" si="11"/>
        <v>37.095000000000006</v>
      </c>
      <c r="P75" s="53">
        <f t="shared" si="11"/>
        <v>22.005000000000003</v>
      </c>
      <c r="Q75" s="53">
        <v>13.5</v>
      </c>
      <c r="R75" s="53">
        <f t="shared" si="11"/>
        <v>26.5</v>
      </c>
      <c r="S75" s="53">
        <f t="shared" si="11"/>
        <v>107.44</v>
      </c>
      <c r="T75" s="53">
        <f t="shared" si="11"/>
        <v>0</v>
      </c>
      <c r="U75" s="53">
        <f t="shared" si="11"/>
        <v>0</v>
      </c>
      <c r="V75" s="53">
        <f t="shared" si="11"/>
        <v>412.5</v>
      </c>
      <c r="W75" s="53">
        <f t="shared" si="11"/>
        <v>1300</v>
      </c>
      <c r="X75" s="53">
        <f t="shared" si="11"/>
        <v>15.200999999999999</v>
      </c>
      <c r="Y75" s="53">
        <f t="shared" si="11"/>
        <v>22</v>
      </c>
      <c r="Z75" s="53">
        <f t="shared" si="11"/>
        <v>46.004</v>
      </c>
      <c r="AA75" s="53">
        <f t="shared" si="11"/>
        <v>30</v>
      </c>
      <c r="AB75" s="53">
        <f t="shared" si="11"/>
        <v>640</v>
      </c>
      <c r="AC75" s="53">
        <f t="shared" si="11"/>
        <v>0</v>
      </c>
      <c r="AD75" s="53">
        <f t="shared" si="11"/>
        <v>0</v>
      </c>
      <c r="AE75" s="53">
        <f t="shared" si="11"/>
        <v>1400</v>
      </c>
      <c r="AF75" s="53">
        <f t="shared" si="11"/>
        <v>1200</v>
      </c>
      <c r="AG75" s="53">
        <f t="shared" si="11"/>
        <v>0</v>
      </c>
      <c r="AH75" s="53">
        <f t="shared" si="11"/>
        <v>0</v>
      </c>
      <c r="AI75" s="53">
        <f t="shared" si="11"/>
        <v>0</v>
      </c>
      <c r="AJ75" s="43">
        <f>SUM(F75:AI75)</f>
        <v>6469.783</v>
      </c>
      <c r="AK75" s="34">
        <f>AJ75/C73</f>
        <v>64.69783000000001</v>
      </c>
    </row>
    <row r="76" spans="2:37" ht="15.75">
      <c r="B76" s="131" t="s">
        <v>19</v>
      </c>
      <c r="C76" s="127"/>
      <c r="D76" s="127"/>
      <c r="E76" s="39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6"/>
      <c r="AK76" s="34"/>
    </row>
    <row r="77" spans="2:37" ht="15.75">
      <c r="B77" s="109"/>
      <c r="C77" s="110"/>
      <c r="D77" s="111"/>
      <c r="E77" s="28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7"/>
      <c r="AK77" s="34"/>
    </row>
    <row r="78" spans="2:37" ht="16.5" thickBot="1">
      <c r="B78" s="35" t="s">
        <v>9</v>
      </c>
      <c r="C78" s="36">
        <v>1</v>
      </c>
      <c r="D78" s="25" t="s">
        <v>10</v>
      </c>
      <c r="E78" s="25"/>
      <c r="F78" s="26">
        <f aca="true" t="shared" si="12" ref="F78:AI78">SUM(F77:F77)/1000</f>
        <v>0</v>
      </c>
      <c r="G78" s="26">
        <f t="shared" si="12"/>
        <v>0</v>
      </c>
      <c r="H78" s="26">
        <f t="shared" si="12"/>
        <v>0</v>
      </c>
      <c r="I78" s="26">
        <f t="shared" si="12"/>
        <v>0</v>
      </c>
      <c r="J78" s="26">
        <f t="shared" si="12"/>
        <v>0</v>
      </c>
      <c r="K78" s="26">
        <f t="shared" si="12"/>
        <v>0</v>
      </c>
      <c r="L78" s="26">
        <f t="shared" si="12"/>
        <v>0</v>
      </c>
      <c r="M78" s="26">
        <f t="shared" si="12"/>
        <v>0</v>
      </c>
      <c r="N78" s="26">
        <f t="shared" si="12"/>
        <v>0</v>
      </c>
      <c r="O78" s="26">
        <f t="shared" si="12"/>
        <v>0</v>
      </c>
      <c r="P78" s="26">
        <f t="shared" si="12"/>
        <v>0</v>
      </c>
      <c r="Q78" s="26">
        <f t="shared" si="12"/>
        <v>0</v>
      </c>
      <c r="R78" s="26">
        <f t="shared" si="12"/>
        <v>0</v>
      </c>
      <c r="S78" s="26">
        <f t="shared" si="12"/>
        <v>0</v>
      </c>
      <c r="T78" s="26">
        <f t="shared" si="12"/>
        <v>0</v>
      </c>
      <c r="U78" s="26">
        <f t="shared" si="12"/>
        <v>0</v>
      </c>
      <c r="V78" s="26">
        <f t="shared" si="12"/>
        <v>0</v>
      </c>
      <c r="W78" s="26">
        <f t="shared" si="12"/>
        <v>0</v>
      </c>
      <c r="X78" s="26">
        <f t="shared" si="12"/>
        <v>0</v>
      </c>
      <c r="Y78" s="26">
        <f t="shared" si="12"/>
        <v>0</v>
      </c>
      <c r="Z78" s="26">
        <f t="shared" si="12"/>
        <v>0</v>
      </c>
      <c r="AA78" s="26">
        <f t="shared" si="12"/>
        <v>0</v>
      </c>
      <c r="AB78" s="26">
        <f t="shared" si="12"/>
        <v>0</v>
      </c>
      <c r="AC78" s="26">
        <f t="shared" si="12"/>
        <v>0</v>
      </c>
      <c r="AD78" s="26">
        <f t="shared" si="12"/>
        <v>0</v>
      </c>
      <c r="AE78" s="26">
        <f t="shared" si="12"/>
        <v>0</v>
      </c>
      <c r="AF78" s="26">
        <f t="shared" si="12"/>
        <v>0</v>
      </c>
      <c r="AG78" s="26">
        <f t="shared" si="12"/>
        <v>0</v>
      </c>
      <c r="AH78" s="26">
        <f t="shared" si="12"/>
        <v>0</v>
      </c>
      <c r="AI78" s="26">
        <f t="shared" si="12"/>
        <v>0</v>
      </c>
      <c r="AJ78" s="27"/>
      <c r="AK78" s="34"/>
    </row>
    <row r="79" spans="2:37" ht="16.5" thickBot="1">
      <c r="B79" s="37" t="s">
        <v>11</v>
      </c>
      <c r="C79" s="38"/>
      <c r="D79" s="28" t="s">
        <v>10</v>
      </c>
      <c r="E79" s="28"/>
      <c r="F79" s="26">
        <f>F78*C79</f>
        <v>0</v>
      </c>
      <c r="G79" s="26">
        <f>G78*C79</f>
        <v>0</v>
      </c>
      <c r="H79" s="26">
        <f>H78*C79</f>
        <v>0</v>
      </c>
      <c r="I79" s="26">
        <f>I78*C79</f>
        <v>0</v>
      </c>
      <c r="J79" s="26">
        <f>J78*C79</f>
        <v>0</v>
      </c>
      <c r="K79" s="26">
        <f>K78*C79</f>
        <v>0</v>
      </c>
      <c r="L79" s="26">
        <f>L78*C79</f>
        <v>0</v>
      </c>
      <c r="M79" s="26">
        <f>M78*C79</f>
        <v>0</v>
      </c>
      <c r="N79" s="26">
        <f>N78*C79</f>
        <v>0</v>
      </c>
      <c r="O79" s="26">
        <f>O78*C79</f>
        <v>0</v>
      </c>
      <c r="P79" s="26">
        <f>P78*C79</f>
        <v>0</v>
      </c>
      <c r="Q79" s="26">
        <f>Q78*C79</f>
        <v>0</v>
      </c>
      <c r="R79" s="26">
        <f>R78*C79</f>
        <v>0</v>
      </c>
      <c r="S79" s="26">
        <f>S78*C79</f>
        <v>0</v>
      </c>
      <c r="T79" s="26">
        <f>T78*C79</f>
        <v>0</v>
      </c>
      <c r="U79" s="26">
        <f>U78*C79</f>
        <v>0</v>
      </c>
      <c r="V79" s="26">
        <f>V78*C79</f>
        <v>0</v>
      </c>
      <c r="W79" s="26">
        <f>W78*C79</f>
        <v>0</v>
      </c>
      <c r="X79" s="26">
        <f>X78*C79</f>
        <v>0</v>
      </c>
      <c r="Y79" s="26">
        <f>Y78*C79</f>
        <v>0</v>
      </c>
      <c r="Z79" s="26">
        <f>Z78*C79</f>
        <v>0</v>
      </c>
      <c r="AA79" s="26">
        <f>AA78*C79</f>
        <v>0</v>
      </c>
      <c r="AB79" s="26">
        <f>AB78*C79</f>
        <v>0</v>
      </c>
      <c r="AC79" s="26">
        <f>AC78*C79</f>
        <v>0</v>
      </c>
      <c r="AD79" s="26">
        <f>AD78*C79</f>
        <v>0</v>
      </c>
      <c r="AE79" s="26">
        <f>AE78*C79</f>
        <v>0</v>
      </c>
      <c r="AF79" s="26">
        <f>AF78*C79</f>
        <v>0</v>
      </c>
      <c r="AG79" s="26">
        <f>AG78*C79</f>
        <v>0</v>
      </c>
      <c r="AH79" s="26">
        <f>AH78*C79</f>
        <v>0</v>
      </c>
      <c r="AI79" s="26">
        <f>AI78*C79</f>
        <v>0</v>
      </c>
      <c r="AJ79" s="27"/>
      <c r="AK79" s="34"/>
    </row>
    <row r="80" spans="2:37" ht="16.5" thickBot="1">
      <c r="B80" s="126" t="s">
        <v>12</v>
      </c>
      <c r="C80" s="127"/>
      <c r="D80" s="128"/>
      <c r="E80" s="25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40"/>
      <c r="AK80" s="34"/>
    </row>
    <row r="81" spans="2:37" ht="16.5" thickBot="1">
      <c r="B81" s="132" t="s">
        <v>13</v>
      </c>
      <c r="C81" s="133"/>
      <c r="D81" s="133"/>
      <c r="E81" s="49"/>
      <c r="F81" s="42">
        <f aca="true" t="shared" si="13" ref="F81:AI81">F79*F80</f>
        <v>0</v>
      </c>
      <c r="G81" s="42">
        <f t="shared" si="13"/>
        <v>0</v>
      </c>
      <c r="H81" s="42">
        <f t="shared" si="13"/>
        <v>0</v>
      </c>
      <c r="I81" s="42">
        <f t="shared" si="13"/>
        <v>0</v>
      </c>
      <c r="J81" s="42">
        <f t="shared" si="13"/>
        <v>0</v>
      </c>
      <c r="K81" s="42">
        <f t="shared" si="13"/>
        <v>0</v>
      </c>
      <c r="L81" s="42">
        <f t="shared" si="13"/>
        <v>0</v>
      </c>
      <c r="M81" s="42">
        <f t="shared" si="13"/>
        <v>0</v>
      </c>
      <c r="N81" s="42">
        <f t="shared" si="13"/>
        <v>0</v>
      </c>
      <c r="O81" s="42">
        <f t="shared" si="13"/>
        <v>0</v>
      </c>
      <c r="P81" s="42">
        <f t="shared" si="13"/>
        <v>0</v>
      </c>
      <c r="Q81" s="42">
        <f t="shared" si="13"/>
        <v>0</v>
      </c>
      <c r="R81" s="62">
        <f t="shared" si="13"/>
        <v>0</v>
      </c>
      <c r="S81" s="62">
        <f t="shared" si="13"/>
        <v>0</v>
      </c>
      <c r="T81" s="62">
        <f t="shared" si="13"/>
        <v>0</v>
      </c>
      <c r="U81" s="62">
        <f t="shared" si="13"/>
        <v>0</v>
      </c>
      <c r="V81" s="62">
        <f t="shared" si="13"/>
        <v>0</v>
      </c>
      <c r="W81" s="62">
        <f t="shared" si="13"/>
        <v>0</v>
      </c>
      <c r="X81" s="62">
        <f t="shared" si="13"/>
        <v>0</v>
      </c>
      <c r="Y81" s="62">
        <f t="shared" si="13"/>
        <v>0</v>
      </c>
      <c r="Z81" s="62">
        <f t="shared" si="13"/>
        <v>0</v>
      </c>
      <c r="AA81" s="62">
        <f>AA79*AA80</f>
        <v>0</v>
      </c>
      <c r="AB81" s="62">
        <f t="shared" si="13"/>
        <v>0</v>
      </c>
      <c r="AC81" s="62">
        <f>AC79*AC80</f>
        <v>0</v>
      </c>
      <c r="AD81" s="62">
        <f>AD79*AD80</f>
        <v>0</v>
      </c>
      <c r="AE81" s="62">
        <f t="shared" si="13"/>
        <v>0</v>
      </c>
      <c r="AF81" s="62">
        <f>AF79*AF80</f>
        <v>0</v>
      </c>
      <c r="AG81" s="62">
        <f t="shared" si="13"/>
        <v>0</v>
      </c>
      <c r="AH81" s="62">
        <f t="shared" si="13"/>
        <v>0</v>
      </c>
      <c r="AI81" s="62">
        <f t="shared" si="13"/>
        <v>0</v>
      </c>
      <c r="AJ81" s="43">
        <f>SUM(F81:AI81)</f>
        <v>0</v>
      </c>
      <c r="AK81" s="34" t="e">
        <f>AJ81/C79</f>
        <v>#DIV/0!</v>
      </c>
    </row>
    <row r="82" spans="2:37" ht="16.5" thickBot="1">
      <c r="B82" s="138" t="s">
        <v>20</v>
      </c>
      <c r="C82" s="139"/>
      <c r="D82" s="140"/>
      <c r="E82" s="67"/>
      <c r="F82" s="79">
        <f aca="true" t="shared" si="14" ref="F82:AI82">F16+F51+F79+F73+F39+F26+F59</f>
        <v>200</v>
      </c>
      <c r="G82" s="79">
        <f t="shared" si="14"/>
        <v>200</v>
      </c>
      <c r="H82" s="79">
        <f t="shared" si="14"/>
        <v>20</v>
      </c>
      <c r="I82" s="79">
        <f t="shared" si="14"/>
        <v>9</v>
      </c>
      <c r="J82" s="79">
        <f t="shared" si="14"/>
        <v>1.7999999999999998</v>
      </c>
      <c r="K82" s="79">
        <f t="shared" si="14"/>
        <v>5.584</v>
      </c>
      <c r="L82" s="79">
        <f t="shared" si="14"/>
        <v>3.71</v>
      </c>
      <c r="M82" s="79">
        <f t="shared" si="14"/>
        <v>3.2760000000000002</v>
      </c>
      <c r="N82" s="79">
        <f t="shared" si="14"/>
        <v>107.06</v>
      </c>
      <c r="O82" s="79">
        <f t="shared" si="14"/>
        <v>7.4190000000000005</v>
      </c>
      <c r="P82" s="79">
        <f t="shared" si="14"/>
        <v>4.401</v>
      </c>
      <c r="Q82" s="79">
        <f t="shared" si="14"/>
        <v>407.5</v>
      </c>
      <c r="R82" s="79">
        <f t="shared" si="14"/>
        <v>1.5</v>
      </c>
      <c r="S82" s="79">
        <f t="shared" si="14"/>
        <v>17.69</v>
      </c>
      <c r="T82" s="79">
        <f t="shared" si="14"/>
        <v>20</v>
      </c>
      <c r="U82" s="79">
        <f t="shared" si="14"/>
        <v>9</v>
      </c>
      <c r="V82" s="79">
        <f t="shared" si="14"/>
        <v>16.5</v>
      </c>
      <c r="W82" s="79">
        <f t="shared" si="14"/>
        <v>30</v>
      </c>
      <c r="X82" s="79">
        <f t="shared" si="14"/>
        <v>1.6889999999999998</v>
      </c>
      <c r="Y82" s="79">
        <f t="shared" si="14"/>
        <v>1.2000000000000002</v>
      </c>
      <c r="Z82" s="79">
        <f t="shared" si="14"/>
        <v>1.113</v>
      </c>
      <c r="AA82" s="79">
        <f t="shared" si="14"/>
        <v>0.30000000000000004</v>
      </c>
      <c r="AB82" s="79">
        <f t="shared" si="14"/>
        <v>6</v>
      </c>
      <c r="AC82" s="79">
        <f t="shared" si="14"/>
        <v>2.4</v>
      </c>
      <c r="AD82" s="79">
        <f t="shared" si="14"/>
        <v>100</v>
      </c>
      <c r="AE82" s="79">
        <f t="shared" si="14"/>
        <v>100</v>
      </c>
      <c r="AF82" s="79">
        <f t="shared" si="14"/>
        <v>8</v>
      </c>
      <c r="AG82" s="79">
        <f t="shared" si="14"/>
        <v>0</v>
      </c>
      <c r="AH82" s="79">
        <f t="shared" si="14"/>
        <v>0</v>
      </c>
      <c r="AI82" s="79">
        <f t="shared" si="14"/>
        <v>0</v>
      </c>
      <c r="AJ82" s="56"/>
      <c r="AK82" s="34"/>
    </row>
    <row r="83" spans="2:37" ht="16.5" thickBot="1">
      <c r="B83" s="144" t="s">
        <v>21</v>
      </c>
      <c r="C83" s="145"/>
      <c r="D83" s="146"/>
      <c r="E83" s="68"/>
      <c r="F83" s="68">
        <f aca="true" t="shared" si="15" ref="F83:AI83">F18+F53+F81+F75+F41+F28+F61</f>
        <v>390</v>
      </c>
      <c r="G83" s="68">
        <f t="shared" si="15"/>
        <v>2160</v>
      </c>
      <c r="H83" s="68">
        <f t="shared" si="15"/>
        <v>517.0000000000001</v>
      </c>
      <c r="I83" s="68">
        <f t="shared" si="15"/>
        <v>385.19999999999993</v>
      </c>
      <c r="J83" s="68">
        <f t="shared" si="15"/>
        <v>19.799999999999997</v>
      </c>
      <c r="K83" s="68">
        <f t="shared" si="15"/>
        <v>234.52800000000002</v>
      </c>
      <c r="L83" s="68">
        <f t="shared" si="15"/>
        <v>307.92999999999995</v>
      </c>
      <c r="M83" s="68">
        <f t="shared" si="15"/>
        <v>1477.476</v>
      </c>
      <c r="N83" s="68">
        <f t="shared" si="15"/>
        <v>1070.6</v>
      </c>
      <c r="O83" s="68">
        <f t="shared" si="15"/>
        <v>111.28500000000003</v>
      </c>
      <c r="P83" s="68">
        <f t="shared" si="15"/>
        <v>66.01500000000001</v>
      </c>
      <c r="Q83" s="68">
        <f t="shared" si="15"/>
        <v>2200.5</v>
      </c>
      <c r="R83" s="68">
        <f t="shared" si="15"/>
        <v>79.5</v>
      </c>
      <c r="S83" s="68">
        <f t="shared" si="15"/>
        <v>601.46</v>
      </c>
      <c r="T83" s="68">
        <f t="shared" si="15"/>
        <v>1000</v>
      </c>
      <c r="U83" s="68">
        <f t="shared" si="15"/>
        <v>2158.2000000000003</v>
      </c>
      <c r="V83" s="68">
        <f t="shared" si="15"/>
        <v>1237.5</v>
      </c>
      <c r="W83" s="68">
        <f t="shared" si="15"/>
        <v>3900</v>
      </c>
      <c r="X83" s="68">
        <f t="shared" si="15"/>
        <v>45.602999999999994</v>
      </c>
      <c r="Y83" s="68">
        <f t="shared" si="15"/>
        <v>66</v>
      </c>
      <c r="Z83" s="68">
        <f t="shared" si="15"/>
        <v>138.012</v>
      </c>
      <c r="AA83" s="68">
        <f t="shared" si="15"/>
        <v>90</v>
      </c>
      <c r="AB83" s="68">
        <f t="shared" si="15"/>
        <v>1920</v>
      </c>
      <c r="AC83" s="68">
        <f t="shared" si="15"/>
        <v>349.08</v>
      </c>
      <c r="AD83" s="68">
        <f t="shared" si="15"/>
        <v>1170</v>
      </c>
      <c r="AE83" s="68">
        <f t="shared" si="15"/>
        <v>1400</v>
      </c>
      <c r="AF83" s="68">
        <f t="shared" si="15"/>
        <v>1200</v>
      </c>
      <c r="AG83" s="68">
        <f t="shared" si="15"/>
        <v>0</v>
      </c>
      <c r="AH83" s="68">
        <f t="shared" si="15"/>
        <v>0</v>
      </c>
      <c r="AI83" s="68">
        <f t="shared" si="15"/>
        <v>0</v>
      </c>
      <c r="AJ83" s="43">
        <f>SUM(F83:AI83)</f>
        <v>24295.689</v>
      </c>
      <c r="AK83" s="34"/>
    </row>
    <row r="84" spans="2:37" ht="16.5" thickBot="1">
      <c r="B84" s="141" t="s">
        <v>22</v>
      </c>
      <c r="C84" s="142"/>
      <c r="D84" s="143"/>
      <c r="E84" s="69"/>
      <c r="F84" s="70">
        <f>F83/F82</f>
        <v>1.95</v>
      </c>
      <c r="G84" s="70">
        <f aca="true" t="shared" si="16" ref="G84:AI84">G83/G82</f>
        <v>10.8</v>
      </c>
      <c r="H84" s="70">
        <f t="shared" si="16"/>
        <v>25.850000000000005</v>
      </c>
      <c r="I84" s="70">
        <f t="shared" si="16"/>
        <v>42.79999999999999</v>
      </c>
      <c r="J84" s="70">
        <f t="shared" si="16"/>
        <v>11</v>
      </c>
      <c r="K84" s="70">
        <f t="shared" si="16"/>
        <v>42.00000000000001</v>
      </c>
      <c r="L84" s="70">
        <f t="shared" si="16"/>
        <v>82.99999999999999</v>
      </c>
      <c r="M84" s="70">
        <f t="shared" si="16"/>
        <v>451</v>
      </c>
      <c r="N84" s="70">
        <f t="shared" si="16"/>
        <v>9.999999999999998</v>
      </c>
      <c r="O84" s="70">
        <f t="shared" si="16"/>
        <v>15.000000000000002</v>
      </c>
      <c r="P84" s="70">
        <f t="shared" si="16"/>
        <v>15.000000000000004</v>
      </c>
      <c r="Q84" s="70">
        <f t="shared" si="16"/>
        <v>5.4</v>
      </c>
      <c r="R84" s="70">
        <f t="shared" si="16"/>
        <v>53</v>
      </c>
      <c r="S84" s="70">
        <f t="shared" si="16"/>
        <v>34</v>
      </c>
      <c r="T84" s="70">
        <f t="shared" si="16"/>
        <v>50</v>
      </c>
      <c r="U84" s="70">
        <f t="shared" si="16"/>
        <v>239.80000000000004</v>
      </c>
      <c r="V84" s="70">
        <f t="shared" si="16"/>
        <v>75</v>
      </c>
      <c r="W84" s="70">
        <f t="shared" si="16"/>
        <v>130</v>
      </c>
      <c r="X84" s="70">
        <f t="shared" si="16"/>
        <v>27</v>
      </c>
      <c r="Y84" s="70">
        <f t="shared" si="16"/>
        <v>54.99999999999999</v>
      </c>
      <c r="Z84" s="70">
        <f t="shared" si="16"/>
        <v>124</v>
      </c>
      <c r="AA84" s="70">
        <f t="shared" si="16"/>
        <v>299.99999999999994</v>
      </c>
      <c r="AB84" s="70">
        <f t="shared" si="16"/>
        <v>320</v>
      </c>
      <c r="AC84" s="70">
        <f t="shared" si="16"/>
        <v>145.45</v>
      </c>
      <c r="AD84" s="70">
        <f t="shared" si="16"/>
        <v>11.7</v>
      </c>
      <c r="AE84" s="70">
        <f t="shared" si="16"/>
        <v>14</v>
      </c>
      <c r="AF84" s="70">
        <f t="shared" si="16"/>
        <v>150</v>
      </c>
      <c r="AG84" s="70" t="e">
        <f t="shared" si="16"/>
        <v>#DIV/0!</v>
      </c>
      <c r="AH84" s="70" t="e">
        <f t="shared" si="16"/>
        <v>#DIV/0!</v>
      </c>
      <c r="AI84" s="70" t="e">
        <f t="shared" si="16"/>
        <v>#DIV/0!</v>
      </c>
      <c r="AJ84" s="40"/>
      <c r="AK84" s="71"/>
    </row>
    <row r="85" spans="2:37" ht="15.75">
      <c r="B85" s="151" t="s">
        <v>24</v>
      </c>
      <c r="C85" s="152"/>
      <c r="D85" s="152"/>
      <c r="E85" s="72"/>
      <c r="F85" s="78">
        <f aca="true" t="shared" si="17" ref="F85:AI85">F16+F26</f>
        <v>200</v>
      </c>
      <c r="G85" s="78">
        <f t="shared" si="17"/>
        <v>200</v>
      </c>
      <c r="H85" s="78">
        <f t="shared" si="17"/>
        <v>4</v>
      </c>
      <c r="I85" s="78">
        <f t="shared" si="17"/>
        <v>0</v>
      </c>
      <c r="J85" s="78">
        <f t="shared" si="17"/>
        <v>0.2</v>
      </c>
      <c r="K85" s="78">
        <f t="shared" si="17"/>
        <v>0</v>
      </c>
      <c r="L85" s="78">
        <f t="shared" si="17"/>
        <v>1.28</v>
      </c>
      <c r="M85" s="78">
        <f t="shared" si="17"/>
        <v>0.8</v>
      </c>
      <c r="N85" s="78">
        <f t="shared" si="17"/>
        <v>0</v>
      </c>
      <c r="O85" s="78">
        <f t="shared" si="17"/>
        <v>0</v>
      </c>
      <c r="P85" s="78">
        <f t="shared" si="17"/>
        <v>0</v>
      </c>
      <c r="Q85" s="78">
        <f t="shared" si="17"/>
        <v>400</v>
      </c>
      <c r="R85" s="78">
        <f t="shared" si="17"/>
        <v>0</v>
      </c>
      <c r="S85" s="78">
        <f t="shared" si="17"/>
        <v>9</v>
      </c>
      <c r="T85" s="78">
        <f t="shared" si="17"/>
        <v>20</v>
      </c>
      <c r="U85" s="78">
        <f t="shared" si="17"/>
        <v>9</v>
      </c>
      <c r="V85" s="78">
        <f t="shared" si="17"/>
        <v>0</v>
      </c>
      <c r="W85" s="78">
        <f t="shared" si="17"/>
        <v>0</v>
      </c>
      <c r="X85" s="78">
        <f t="shared" si="17"/>
        <v>0</v>
      </c>
      <c r="Y85" s="78">
        <f t="shared" si="17"/>
        <v>0</v>
      </c>
      <c r="Z85" s="78">
        <f t="shared" si="17"/>
        <v>0</v>
      </c>
      <c r="AA85" s="78">
        <f t="shared" si="17"/>
        <v>0</v>
      </c>
      <c r="AB85" s="78">
        <f t="shared" si="17"/>
        <v>0</v>
      </c>
      <c r="AC85" s="78">
        <f t="shared" si="17"/>
        <v>0</v>
      </c>
      <c r="AD85" s="78">
        <f t="shared" si="17"/>
        <v>0</v>
      </c>
      <c r="AE85" s="78">
        <f t="shared" si="17"/>
        <v>0</v>
      </c>
      <c r="AF85" s="78">
        <f t="shared" si="17"/>
        <v>0</v>
      </c>
      <c r="AG85" s="78">
        <f t="shared" si="17"/>
        <v>0</v>
      </c>
      <c r="AH85" s="78">
        <f t="shared" si="17"/>
        <v>0</v>
      </c>
      <c r="AI85" s="78">
        <f t="shared" si="17"/>
        <v>0</v>
      </c>
      <c r="AJ85" s="72"/>
      <c r="AK85" s="73"/>
    </row>
    <row r="86" spans="2:37" ht="16.5" thickBot="1">
      <c r="B86" s="149" t="s">
        <v>25</v>
      </c>
      <c r="C86" s="150"/>
      <c r="D86" s="150"/>
      <c r="E86" s="74"/>
      <c r="F86" s="74">
        <f aca="true" t="shared" si="18" ref="F86:AI86">F18+F28</f>
        <v>390</v>
      </c>
      <c r="G86" s="74">
        <f t="shared" si="18"/>
        <v>2160</v>
      </c>
      <c r="H86" s="74">
        <f t="shared" si="18"/>
        <v>103.4</v>
      </c>
      <c r="I86" s="74">
        <f t="shared" si="18"/>
        <v>0</v>
      </c>
      <c r="J86" s="74">
        <f t="shared" si="18"/>
        <v>2.2</v>
      </c>
      <c r="K86" s="74">
        <f t="shared" si="18"/>
        <v>0</v>
      </c>
      <c r="L86" s="74">
        <f t="shared" si="18"/>
        <v>106.24000000000001</v>
      </c>
      <c r="M86" s="74">
        <f t="shared" si="18"/>
        <v>360.8</v>
      </c>
      <c r="N86" s="74">
        <f t="shared" si="18"/>
        <v>0</v>
      </c>
      <c r="O86" s="74">
        <f t="shared" si="18"/>
        <v>0</v>
      </c>
      <c r="P86" s="74">
        <f t="shared" si="18"/>
        <v>0</v>
      </c>
      <c r="Q86" s="74">
        <f t="shared" si="18"/>
        <v>2160</v>
      </c>
      <c r="R86" s="74">
        <f t="shared" si="18"/>
        <v>0</v>
      </c>
      <c r="S86" s="74">
        <f t="shared" si="18"/>
        <v>306</v>
      </c>
      <c r="T86" s="74">
        <f t="shared" si="18"/>
        <v>1000</v>
      </c>
      <c r="U86" s="74">
        <f t="shared" si="18"/>
        <v>2158.2000000000003</v>
      </c>
      <c r="V86" s="74">
        <f t="shared" si="18"/>
        <v>0</v>
      </c>
      <c r="W86" s="74">
        <f t="shared" si="18"/>
        <v>0</v>
      </c>
      <c r="X86" s="74">
        <f t="shared" si="18"/>
        <v>0</v>
      </c>
      <c r="Y86" s="74">
        <f t="shared" si="18"/>
        <v>0</v>
      </c>
      <c r="Z86" s="74">
        <f t="shared" si="18"/>
        <v>0</v>
      </c>
      <c r="AA86" s="74">
        <f t="shared" si="18"/>
        <v>0</v>
      </c>
      <c r="AB86" s="74">
        <f t="shared" si="18"/>
        <v>0</v>
      </c>
      <c r="AC86" s="74">
        <f t="shared" si="18"/>
        <v>0</v>
      </c>
      <c r="AD86" s="74">
        <f t="shared" si="18"/>
        <v>0</v>
      </c>
      <c r="AE86" s="74">
        <f t="shared" si="18"/>
        <v>0</v>
      </c>
      <c r="AF86" s="74">
        <f t="shared" si="18"/>
        <v>0</v>
      </c>
      <c r="AG86" s="74">
        <f t="shared" si="18"/>
        <v>0</v>
      </c>
      <c r="AH86" s="74">
        <f t="shared" si="18"/>
        <v>0</v>
      </c>
      <c r="AI86" s="74">
        <f t="shared" si="18"/>
        <v>0</v>
      </c>
      <c r="AJ86" s="74">
        <f>SUM(F86:AI86)</f>
        <v>8746.84</v>
      </c>
      <c r="AK86" s="75"/>
    </row>
    <row r="87" spans="2:37" ht="15.75">
      <c r="B87" s="147" t="s">
        <v>26</v>
      </c>
      <c r="C87" s="148"/>
      <c r="D87" s="148"/>
      <c r="E87" s="76"/>
      <c r="F87" s="78">
        <f aca="true" t="shared" si="19" ref="F87:AI87">F39+F51+F59</f>
        <v>0</v>
      </c>
      <c r="G87" s="78">
        <f t="shared" si="19"/>
        <v>0</v>
      </c>
      <c r="H87" s="78">
        <f t="shared" si="19"/>
        <v>10</v>
      </c>
      <c r="I87" s="78">
        <f t="shared" si="19"/>
        <v>6</v>
      </c>
      <c r="J87" s="78">
        <f t="shared" si="19"/>
        <v>1.0499999999999998</v>
      </c>
      <c r="K87" s="78">
        <f t="shared" si="19"/>
        <v>4.056</v>
      </c>
      <c r="L87" s="78">
        <f t="shared" si="19"/>
        <v>1.6199999999999999</v>
      </c>
      <c r="M87" s="78">
        <f t="shared" si="19"/>
        <v>1.594</v>
      </c>
      <c r="N87" s="78">
        <f t="shared" si="19"/>
        <v>69.18</v>
      </c>
      <c r="O87" s="78">
        <f t="shared" si="19"/>
        <v>4.946000000000001</v>
      </c>
      <c r="P87" s="78">
        <f t="shared" si="19"/>
        <v>2.934</v>
      </c>
      <c r="Q87" s="78">
        <f t="shared" si="19"/>
        <v>5</v>
      </c>
      <c r="R87" s="78">
        <f t="shared" si="19"/>
        <v>1</v>
      </c>
      <c r="S87" s="78">
        <f t="shared" si="19"/>
        <v>5.53</v>
      </c>
      <c r="T87" s="78">
        <f t="shared" si="19"/>
        <v>0</v>
      </c>
      <c r="U87" s="78">
        <f t="shared" si="19"/>
        <v>0</v>
      </c>
      <c r="V87" s="78">
        <f t="shared" si="19"/>
        <v>11</v>
      </c>
      <c r="W87" s="78">
        <f t="shared" si="19"/>
        <v>20</v>
      </c>
      <c r="X87" s="78">
        <f t="shared" si="19"/>
        <v>1.126</v>
      </c>
      <c r="Y87" s="78">
        <f t="shared" si="19"/>
        <v>0.8</v>
      </c>
      <c r="Z87" s="78">
        <f t="shared" si="19"/>
        <v>0.742</v>
      </c>
      <c r="AA87" s="78">
        <f t="shared" si="19"/>
        <v>0.2</v>
      </c>
      <c r="AB87" s="78">
        <f t="shared" si="19"/>
        <v>4</v>
      </c>
      <c r="AC87" s="78">
        <f t="shared" si="19"/>
        <v>2.4</v>
      </c>
      <c r="AD87" s="78">
        <f t="shared" si="19"/>
        <v>100</v>
      </c>
      <c r="AE87" s="78">
        <f t="shared" si="19"/>
        <v>0</v>
      </c>
      <c r="AF87" s="78">
        <f t="shared" si="19"/>
        <v>0</v>
      </c>
      <c r="AG87" s="78">
        <f t="shared" si="19"/>
        <v>0</v>
      </c>
      <c r="AH87" s="78">
        <f t="shared" si="19"/>
        <v>0</v>
      </c>
      <c r="AI87" s="78">
        <f t="shared" si="19"/>
        <v>0</v>
      </c>
      <c r="AJ87" s="76"/>
      <c r="AK87" s="73"/>
    </row>
    <row r="88" spans="2:37" ht="16.5" thickBot="1">
      <c r="B88" s="95" t="s">
        <v>27</v>
      </c>
      <c r="C88" s="137"/>
      <c r="D88" s="137"/>
      <c r="E88" s="77"/>
      <c r="F88" s="74">
        <f>F41+F53+F61</f>
        <v>0</v>
      </c>
      <c r="G88" s="74">
        <f aca="true" t="shared" si="20" ref="G88:AI88">G41+G53+G61</f>
        <v>0</v>
      </c>
      <c r="H88" s="74">
        <f t="shared" si="20"/>
        <v>258.5</v>
      </c>
      <c r="I88" s="74">
        <f t="shared" si="20"/>
        <v>256.79999999999995</v>
      </c>
      <c r="J88" s="74">
        <f t="shared" si="20"/>
        <v>11.549999999999999</v>
      </c>
      <c r="K88" s="74">
        <f t="shared" si="20"/>
        <v>170.352</v>
      </c>
      <c r="L88" s="74">
        <f t="shared" si="20"/>
        <v>134.45999999999998</v>
      </c>
      <c r="M88" s="74">
        <f t="shared" si="20"/>
        <v>718.894</v>
      </c>
      <c r="N88" s="74">
        <f t="shared" si="20"/>
        <v>691.8</v>
      </c>
      <c r="O88" s="74">
        <f t="shared" si="20"/>
        <v>74.19000000000001</v>
      </c>
      <c r="P88" s="74">
        <f t="shared" si="20"/>
        <v>44.010000000000005</v>
      </c>
      <c r="Q88" s="74">
        <f t="shared" si="20"/>
        <v>27</v>
      </c>
      <c r="R88" s="74">
        <f t="shared" si="20"/>
        <v>53</v>
      </c>
      <c r="S88" s="74">
        <f t="shared" si="20"/>
        <v>188.01999999999998</v>
      </c>
      <c r="T88" s="74">
        <f t="shared" si="20"/>
        <v>0</v>
      </c>
      <c r="U88" s="74">
        <f t="shared" si="20"/>
        <v>0</v>
      </c>
      <c r="V88" s="74">
        <f t="shared" si="20"/>
        <v>825</v>
      </c>
      <c r="W88" s="74">
        <f t="shared" si="20"/>
        <v>2600</v>
      </c>
      <c r="X88" s="74">
        <f t="shared" si="20"/>
        <v>30.401999999999997</v>
      </c>
      <c r="Y88" s="74">
        <f t="shared" si="20"/>
        <v>44</v>
      </c>
      <c r="Z88" s="74">
        <f t="shared" si="20"/>
        <v>92.008</v>
      </c>
      <c r="AA88" s="74">
        <f t="shared" si="20"/>
        <v>60</v>
      </c>
      <c r="AB88" s="74">
        <f t="shared" si="20"/>
        <v>1280</v>
      </c>
      <c r="AC88" s="74">
        <f t="shared" si="20"/>
        <v>349.08</v>
      </c>
      <c r="AD88" s="74">
        <f t="shared" si="20"/>
        <v>1170</v>
      </c>
      <c r="AE88" s="74">
        <f t="shared" si="20"/>
        <v>0</v>
      </c>
      <c r="AF88" s="74">
        <f t="shared" si="20"/>
        <v>0</v>
      </c>
      <c r="AG88" s="74">
        <f t="shared" si="20"/>
        <v>0</v>
      </c>
      <c r="AH88" s="74">
        <f t="shared" si="20"/>
        <v>0</v>
      </c>
      <c r="AI88" s="74">
        <f t="shared" si="20"/>
        <v>0</v>
      </c>
      <c r="AJ88" s="74">
        <f>SUM(F88:AI88)</f>
        <v>9079.065999999999</v>
      </c>
      <c r="AK88" s="75"/>
    </row>
    <row r="89" spans="2:37" ht="15.75">
      <c r="B89" s="147" t="s">
        <v>28</v>
      </c>
      <c r="C89" s="148"/>
      <c r="D89" s="148"/>
      <c r="E89" s="76"/>
      <c r="F89" s="78">
        <f aca="true" t="shared" si="21" ref="F89:AI89">F73+F79</f>
        <v>0</v>
      </c>
      <c r="G89" s="78">
        <f t="shared" si="21"/>
        <v>0</v>
      </c>
      <c r="H89" s="78">
        <f t="shared" si="21"/>
        <v>6</v>
      </c>
      <c r="I89" s="78">
        <f t="shared" si="21"/>
        <v>3</v>
      </c>
      <c r="J89" s="78">
        <f t="shared" si="21"/>
        <v>0.5499999999999999</v>
      </c>
      <c r="K89" s="78">
        <f t="shared" si="21"/>
        <v>1.528</v>
      </c>
      <c r="L89" s="78">
        <f t="shared" si="21"/>
        <v>0.8099999999999999</v>
      </c>
      <c r="M89" s="78">
        <f t="shared" si="21"/>
        <v>0.882</v>
      </c>
      <c r="N89" s="78">
        <f t="shared" si="21"/>
        <v>37.88</v>
      </c>
      <c r="O89" s="78">
        <f t="shared" si="21"/>
        <v>2.4730000000000003</v>
      </c>
      <c r="P89" s="78">
        <f t="shared" si="21"/>
        <v>1.467</v>
      </c>
      <c r="Q89" s="78">
        <f t="shared" si="21"/>
        <v>2.5</v>
      </c>
      <c r="R89" s="78">
        <f t="shared" si="21"/>
        <v>0.5</v>
      </c>
      <c r="S89" s="78">
        <f t="shared" si="21"/>
        <v>3.16</v>
      </c>
      <c r="T89" s="78">
        <f t="shared" si="21"/>
        <v>0</v>
      </c>
      <c r="U89" s="78">
        <f t="shared" si="21"/>
        <v>0</v>
      </c>
      <c r="V89" s="78">
        <f t="shared" si="21"/>
        <v>5.5</v>
      </c>
      <c r="W89" s="78">
        <f t="shared" si="21"/>
        <v>10</v>
      </c>
      <c r="X89" s="78">
        <f t="shared" si="21"/>
        <v>0.563</v>
      </c>
      <c r="Y89" s="78">
        <f t="shared" si="21"/>
        <v>0.4</v>
      </c>
      <c r="Z89" s="78">
        <f t="shared" si="21"/>
        <v>0.371</v>
      </c>
      <c r="AA89" s="78">
        <f t="shared" si="21"/>
        <v>0.1</v>
      </c>
      <c r="AB89" s="78">
        <f t="shared" si="21"/>
        <v>2</v>
      </c>
      <c r="AC89" s="78">
        <f t="shared" si="21"/>
        <v>0</v>
      </c>
      <c r="AD89" s="78">
        <f t="shared" si="21"/>
        <v>0</v>
      </c>
      <c r="AE89" s="78">
        <f t="shared" si="21"/>
        <v>100</v>
      </c>
      <c r="AF89" s="78">
        <f t="shared" si="21"/>
        <v>8</v>
      </c>
      <c r="AG89" s="78">
        <f t="shared" si="21"/>
        <v>0</v>
      </c>
      <c r="AH89" s="78">
        <f t="shared" si="21"/>
        <v>0</v>
      </c>
      <c r="AI89" s="78">
        <f t="shared" si="21"/>
        <v>0</v>
      </c>
      <c r="AJ89" s="76"/>
      <c r="AK89" s="73"/>
    </row>
    <row r="90" spans="2:37" ht="16.5" thickBot="1">
      <c r="B90" s="95" t="s">
        <v>29</v>
      </c>
      <c r="C90" s="137"/>
      <c r="D90" s="137"/>
      <c r="E90" s="77"/>
      <c r="F90" s="74">
        <f aca="true" t="shared" si="22" ref="F90:AI90">F75+F81</f>
        <v>0</v>
      </c>
      <c r="G90" s="74">
        <f t="shared" si="22"/>
        <v>0</v>
      </c>
      <c r="H90" s="74">
        <f t="shared" si="22"/>
        <v>155.10000000000002</v>
      </c>
      <c r="I90" s="74">
        <f t="shared" si="22"/>
        <v>128.39999999999998</v>
      </c>
      <c r="J90" s="74">
        <f t="shared" si="22"/>
        <v>6.049999999999999</v>
      </c>
      <c r="K90" s="74">
        <f t="shared" si="22"/>
        <v>64.176</v>
      </c>
      <c r="L90" s="74">
        <f t="shared" si="22"/>
        <v>67.22999999999999</v>
      </c>
      <c r="M90" s="74">
        <f t="shared" si="22"/>
        <v>397.782</v>
      </c>
      <c r="N90" s="74">
        <f t="shared" si="22"/>
        <v>378.8</v>
      </c>
      <c r="O90" s="74">
        <f t="shared" si="22"/>
        <v>37.095000000000006</v>
      </c>
      <c r="P90" s="74">
        <f t="shared" si="22"/>
        <v>22.005000000000003</v>
      </c>
      <c r="Q90" s="74">
        <f t="shared" si="22"/>
        <v>13.5</v>
      </c>
      <c r="R90" s="74">
        <f t="shared" si="22"/>
        <v>26.5</v>
      </c>
      <c r="S90" s="74">
        <f t="shared" si="22"/>
        <v>107.44</v>
      </c>
      <c r="T90" s="74">
        <f t="shared" si="22"/>
        <v>0</v>
      </c>
      <c r="U90" s="74">
        <f t="shared" si="22"/>
        <v>0</v>
      </c>
      <c r="V90" s="74">
        <f t="shared" si="22"/>
        <v>412.5</v>
      </c>
      <c r="W90" s="74">
        <f t="shared" si="22"/>
        <v>1300</v>
      </c>
      <c r="X90" s="74">
        <f t="shared" si="22"/>
        <v>15.200999999999999</v>
      </c>
      <c r="Y90" s="74">
        <f t="shared" si="22"/>
        <v>22</v>
      </c>
      <c r="Z90" s="74">
        <f t="shared" si="22"/>
        <v>46.004</v>
      </c>
      <c r="AA90" s="74">
        <f t="shared" si="22"/>
        <v>30</v>
      </c>
      <c r="AB90" s="74">
        <f t="shared" si="22"/>
        <v>640</v>
      </c>
      <c r="AC90" s="74">
        <f t="shared" si="22"/>
        <v>0</v>
      </c>
      <c r="AD90" s="74">
        <f t="shared" si="22"/>
        <v>0</v>
      </c>
      <c r="AE90" s="74">
        <f t="shared" si="22"/>
        <v>1400</v>
      </c>
      <c r="AF90" s="74">
        <f t="shared" si="22"/>
        <v>1200</v>
      </c>
      <c r="AG90" s="74">
        <f t="shared" si="22"/>
        <v>0</v>
      </c>
      <c r="AH90" s="74">
        <f t="shared" si="22"/>
        <v>0</v>
      </c>
      <c r="AI90" s="74">
        <f t="shared" si="22"/>
        <v>0</v>
      </c>
      <c r="AJ90" s="74">
        <f>SUM(F90:AI90)</f>
        <v>6469.783</v>
      </c>
      <c r="AK90" s="75"/>
    </row>
    <row r="91" ht="15">
      <c r="AJ91" s="1">
        <f>SUM(AJ86:AJ90)</f>
        <v>24295.689</v>
      </c>
    </row>
  </sheetData>
  <mergeCells count="105">
    <mergeCell ref="P1:AJ1"/>
    <mergeCell ref="B2:O2"/>
    <mergeCell ref="P2:AJ2"/>
    <mergeCell ref="B4:O4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AE6:AE8"/>
    <mergeCell ref="AF6:AF8"/>
    <mergeCell ref="Y6:Y8"/>
    <mergeCell ref="Z6:Z8"/>
    <mergeCell ref="AA6:AA8"/>
    <mergeCell ref="AB6:AB8"/>
    <mergeCell ref="AK6:AK8"/>
    <mergeCell ref="B9:D9"/>
    <mergeCell ref="B10:D10"/>
    <mergeCell ref="B11:D11"/>
    <mergeCell ref="AG6:AG8"/>
    <mergeCell ref="AH6:AH8"/>
    <mergeCell ref="AI6:AI8"/>
    <mergeCell ref="AJ6:AJ8"/>
    <mergeCell ref="AC6:AC8"/>
    <mergeCell ref="AD6:AD8"/>
    <mergeCell ref="B12:D12"/>
    <mergeCell ref="B13:D13"/>
    <mergeCell ref="B14:D14"/>
    <mergeCell ref="B17:D17"/>
    <mergeCell ref="B18:D18"/>
    <mergeCell ref="B19:D19"/>
    <mergeCell ref="B20:D20"/>
    <mergeCell ref="B21:D21"/>
    <mergeCell ref="B22:D22"/>
    <mergeCell ref="B23:D23"/>
    <mergeCell ref="B24:D24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2:D52"/>
    <mergeCell ref="B53:D53"/>
    <mergeCell ref="B54:D54"/>
    <mergeCell ref="B55:D55"/>
    <mergeCell ref="B56:D56"/>
    <mergeCell ref="B57:D57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4:D74"/>
    <mergeCell ref="B75:D75"/>
    <mergeCell ref="B76:D76"/>
    <mergeCell ref="B77:D77"/>
    <mergeCell ref="B80:D80"/>
    <mergeCell ref="B81:D81"/>
    <mergeCell ref="B82:D82"/>
    <mergeCell ref="B83:D83"/>
    <mergeCell ref="B84:D84"/>
    <mergeCell ref="B85:D85"/>
    <mergeCell ref="B90:D90"/>
    <mergeCell ref="B86:D86"/>
    <mergeCell ref="B87:D87"/>
    <mergeCell ref="B88:D88"/>
    <mergeCell ref="B89:D8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AK91"/>
  <sheetViews>
    <sheetView workbookViewId="0" topLeftCell="A1">
      <selection activeCell="G12" sqref="G12"/>
    </sheetView>
  </sheetViews>
  <sheetFormatPr defaultColWidth="9.140625" defaultRowHeight="15"/>
  <sheetData>
    <row r="1" spans="2:37" ht="15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18" t="s">
        <v>0</v>
      </c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0"/>
    </row>
    <row r="2" spans="2:37" ht="15.75">
      <c r="B2" s="118" t="s">
        <v>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 t="s">
        <v>2</v>
      </c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0"/>
    </row>
    <row r="3" spans="2:37" ht="15.75">
      <c r="B3" s="11"/>
      <c r="C3" s="12"/>
      <c r="D3" s="12"/>
      <c r="E3" s="12"/>
      <c r="F3" s="12"/>
      <c r="G3" s="12"/>
      <c r="H3" s="12"/>
      <c r="I3" s="12" t="s">
        <v>155</v>
      </c>
      <c r="J3" s="12"/>
      <c r="K3" s="12"/>
      <c r="L3" s="12"/>
      <c r="M3" s="12"/>
      <c r="N3" s="12"/>
      <c r="O3" s="12"/>
      <c r="P3" s="8"/>
      <c r="Q3" s="13"/>
      <c r="R3" s="13"/>
      <c r="S3" s="13"/>
      <c r="T3" s="13"/>
      <c r="U3" s="13"/>
      <c r="V3" s="13"/>
      <c r="W3" s="13"/>
      <c r="X3" s="13"/>
      <c r="Y3" s="13"/>
      <c r="Z3" s="13" t="s">
        <v>155</v>
      </c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0"/>
    </row>
    <row r="4" spans="2:37" ht="15.75">
      <c r="B4" s="119" t="s">
        <v>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14"/>
    </row>
    <row r="5" spans="2:37" ht="15.7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14"/>
    </row>
    <row r="6" spans="2:37" ht="15.75">
      <c r="B6" s="15"/>
      <c r="C6" s="16"/>
      <c r="D6" s="17"/>
      <c r="E6" s="124" t="s">
        <v>4</v>
      </c>
      <c r="F6" s="117" t="s">
        <v>30</v>
      </c>
      <c r="G6" s="117" t="s">
        <v>31</v>
      </c>
      <c r="H6" s="117" t="s">
        <v>47</v>
      </c>
      <c r="I6" s="117" t="s">
        <v>48</v>
      </c>
      <c r="J6" s="117" t="s">
        <v>34</v>
      </c>
      <c r="K6" s="106" t="s">
        <v>33</v>
      </c>
      <c r="L6" s="117" t="s">
        <v>43</v>
      </c>
      <c r="M6" s="106" t="s">
        <v>101</v>
      </c>
      <c r="N6" s="117" t="s">
        <v>36</v>
      </c>
      <c r="O6" s="117" t="s">
        <v>156</v>
      </c>
      <c r="P6" s="117" t="s">
        <v>35</v>
      </c>
      <c r="Q6" s="117" t="s">
        <v>38</v>
      </c>
      <c r="R6" s="106" t="s">
        <v>39</v>
      </c>
      <c r="S6" s="106" t="s">
        <v>42</v>
      </c>
      <c r="T6" s="106" t="s">
        <v>126</v>
      </c>
      <c r="U6" s="106" t="s">
        <v>157</v>
      </c>
      <c r="V6" s="106" t="s">
        <v>87</v>
      </c>
      <c r="W6" s="106" t="s">
        <v>44</v>
      </c>
      <c r="X6" s="106" t="s">
        <v>123</v>
      </c>
      <c r="Y6" s="106" t="s">
        <v>31</v>
      </c>
      <c r="Z6" s="106" t="s">
        <v>158</v>
      </c>
      <c r="AA6" s="106" t="s">
        <v>71</v>
      </c>
      <c r="AB6" s="117" t="s">
        <v>51</v>
      </c>
      <c r="AC6" s="153" t="s">
        <v>159</v>
      </c>
      <c r="AD6" s="153" t="s">
        <v>108</v>
      </c>
      <c r="AE6" s="153" t="s">
        <v>120</v>
      </c>
      <c r="AF6" s="154"/>
      <c r="AG6" s="154"/>
      <c r="AH6" s="154"/>
      <c r="AI6" s="154"/>
      <c r="AJ6" s="120" t="s">
        <v>5</v>
      </c>
      <c r="AK6" s="134" t="s">
        <v>23</v>
      </c>
    </row>
    <row r="7" spans="2:37" ht="15.75">
      <c r="B7" s="18" t="s">
        <v>6</v>
      </c>
      <c r="C7" s="19" t="s">
        <v>7</v>
      </c>
      <c r="D7" s="20"/>
      <c r="E7" s="124"/>
      <c r="F7" s="117"/>
      <c r="G7" s="117"/>
      <c r="H7" s="117"/>
      <c r="I7" s="117"/>
      <c r="J7" s="117"/>
      <c r="K7" s="107"/>
      <c r="L7" s="117"/>
      <c r="M7" s="107"/>
      <c r="N7" s="117"/>
      <c r="O7" s="117"/>
      <c r="P7" s="117"/>
      <c r="Q7" s="11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17"/>
      <c r="AC7" s="153"/>
      <c r="AD7" s="153"/>
      <c r="AE7" s="153"/>
      <c r="AF7" s="155"/>
      <c r="AG7" s="155"/>
      <c r="AH7" s="155"/>
      <c r="AI7" s="155"/>
      <c r="AJ7" s="120"/>
      <c r="AK7" s="135"/>
    </row>
    <row r="8" spans="2:37" ht="16.5" thickBot="1">
      <c r="B8" s="18"/>
      <c r="C8" s="19"/>
      <c r="D8" s="20"/>
      <c r="E8" s="125"/>
      <c r="F8" s="106"/>
      <c r="G8" s="106"/>
      <c r="H8" s="106"/>
      <c r="I8" s="106"/>
      <c r="J8" s="106"/>
      <c r="K8" s="107"/>
      <c r="L8" s="106"/>
      <c r="M8" s="107"/>
      <c r="N8" s="106"/>
      <c r="O8" s="106"/>
      <c r="P8" s="106"/>
      <c r="Q8" s="106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6"/>
      <c r="AC8" s="154"/>
      <c r="AD8" s="154"/>
      <c r="AE8" s="154"/>
      <c r="AF8" s="155"/>
      <c r="AG8" s="155"/>
      <c r="AH8" s="155"/>
      <c r="AI8" s="155"/>
      <c r="AJ8" s="121"/>
      <c r="AK8" s="136"/>
    </row>
    <row r="9" spans="2:37" ht="15.75">
      <c r="B9" s="122" t="s">
        <v>8</v>
      </c>
      <c r="C9" s="123"/>
      <c r="D9" s="123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  <c r="AK9" s="24"/>
    </row>
    <row r="10" spans="2:37" ht="18.75">
      <c r="B10" s="112" t="s">
        <v>160</v>
      </c>
      <c r="C10" s="113"/>
      <c r="D10" s="113"/>
      <c r="E10" s="80">
        <v>200</v>
      </c>
      <c r="F10" s="82"/>
      <c r="G10" s="82"/>
      <c r="H10" s="82"/>
      <c r="I10" s="82"/>
      <c r="J10" s="82">
        <v>1</v>
      </c>
      <c r="K10" s="82">
        <v>15</v>
      </c>
      <c r="L10" s="82"/>
      <c r="M10" s="82">
        <v>15</v>
      </c>
      <c r="N10" s="82"/>
      <c r="O10" s="82">
        <v>50</v>
      </c>
      <c r="P10" s="82"/>
      <c r="Q10" s="82"/>
      <c r="R10" s="82"/>
      <c r="S10" s="82"/>
      <c r="T10" s="82"/>
      <c r="U10" s="82"/>
      <c r="V10" s="82"/>
      <c r="W10" s="82"/>
      <c r="X10" s="82"/>
      <c r="Y10" s="82">
        <v>164</v>
      </c>
      <c r="Z10" s="82"/>
      <c r="AA10" s="82"/>
      <c r="AB10" s="82"/>
      <c r="AC10" s="26"/>
      <c r="AD10" s="26"/>
      <c r="AE10" s="26"/>
      <c r="AF10" s="26"/>
      <c r="AG10" s="26"/>
      <c r="AH10" s="26"/>
      <c r="AI10" s="26"/>
      <c r="AJ10" s="27"/>
      <c r="AK10" s="24"/>
    </row>
    <row r="11" spans="2:37" ht="18.75">
      <c r="B11" s="114" t="s">
        <v>58</v>
      </c>
      <c r="C11" s="115"/>
      <c r="D11" s="116"/>
      <c r="E11" s="80">
        <v>50</v>
      </c>
      <c r="F11" s="82"/>
      <c r="G11" s="82"/>
      <c r="H11" s="82"/>
      <c r="I11" s="82">
        <v>1</v>
      </c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3"/>
      <c r="Z11" s="83"/>
      <c r="AA11" s="83"/>
      <c r="AB11" s="83"/>
      <c r="AC11" s="29"/>
      <c r="AD11" s="29"/>
      <c r="AE11" s="29"/>
      <c r="AF11" s="29"/>
      <c r="AG11" s="29"/>
      <c r="AH11" s="29"/>
      <c r="AI11" s="29"/>
      <c r="AJ11" s="27"/>
      <c r="AK11" s="30"/>
    </row>
    <row r="12" spans="2:37" ht="18.75">
      <c r="B12" s="114" t="s">
        <v>161</v>
      </c>
      <c r="C12" s="115"/>
      <c r="D12" s="116"/>
      <c r="E12" s="80">
        <v>20</v>
      </c>
      <c r="F12" s="82"/>
      <c r="G12" s="82"/>
      <c r="H12" s="82"/>
      <c r="I12" s="82"/>
      <c r="J12" s="82"/>
      <c r="K12" s="82"/>
      <c r="L12" s="82"/>
      <c r="M12" s="82"/>
      <c r="N12" s="82">
        <v>20</v>
      </c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3"/>
      <c r="Z12" s="83"/>
      <c r="AA12" s="83"/>
      <c r="AB12" s="83"/>
      <c r="AC12" s="29"/>
      <c r="AD12" s="29"/>
      <c r="AE12" s="29"/>
      <c r="AF12" s="29"/>
      <c r="AG12" s="29"/>
      <c r="AH12" s="29"/>
      <c r="AI12" s="29"/>
      <c r="AJ12" s="27"/>
      <c r="AK12" s="31"/>
    </row>
    <row r="13" spans="2:37" ht="18.75">
      <c r="B13" s="114" t="s">
        <v>113</v>
      </c>
      <c r="C13" s="115"/>
      <c r="D13" s="116"/>
      <c r="E13" s="80">
        <v>10</v>
      </c>
      <c r="F13" s="82">
        <v>1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3"/>
      <c r="Z13" s="83"/>
      <c r="AA13" s="83"/>
      <c r="AB13" s="83"/>
      <c r="AC13" s="29"/>
      <c r="AD13" s="29"/>
      <c r="AE13" s="29"/>
      <c r="AF13" s="29"/>
      <c r="AG13" s="29"/>
      <c r="AH13" s="29"/>
      <c r="AI13" s="29"/>
      <c r="AJ13" s="27"/>
      <c r="AK13" s="32"/>
    </row>
    <row r="14" spans="2:37" ht="18.75">
      <c r="B14" s="114" t="s">
        <v>59</v>
      </c>
      <c r="C14" s="115"/>
      <c r="D14" s="116"/>
      <c r="E14" s="80">
        <v>200</v>
      </c>
      <c r="F14" s="82"/>
      <c r="G14" s="82">
        <v>1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4"/>
      <c r="Y14" s="85"/>
      <c r="Z14" s="86"/>
      <c r="AA14" s="86"/>
      <c r="AB14" s="86"/>
      <c r="AC14" s="91"/>
      <c r="AD14" s="91"/>
      <c r="AE14" s="91"/>
      <c r="AF14" s="91"/>
      <c r="AG14" s="91"/>
      <c r="AH14" s="70"/>
      <c r="AI14" s="19"/>
      <c r="AJ14" s="27"/>
      <c r="AK14" s="32"/>
    </row>
    <row r="15" spans="2:37" ht="18.75">
      <c r="B15" s="112"/>
      <c r="C15" s="113"/>
      <c r="D15" s="113"/>
      <c r="E15" s="80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4"/>
      <c r="Y15" s="87"/>
      <c r="Z15" s="88"/>
      <c r="AA15" s="88"/>
      <c r="AB15" s="88"/>
      <c r="AC15" s="92"/>
      <c r="AD15" s="92"/>
      <c r="AE15" s="92"/>
      <c r="AF15" s="92"/>
      <c r="AG15" s="92"/>
      <c r="AH15" s="33"/>
      <c r="AI15" s="19"/>
      <c r="AJ15" s="27"/>
      <c r="AK15" s="34"/>
    </row>
    <row r="16" spans="2:37" ht="16.5" thickBot="1">
      <c r="B16" s="35" t="s">
        <v>9</v>
      </c>
      <c r="C16" s="36">
        <v>1</v>
      </c>
      <c r="D16" s="25" t="s">
        <v>10</v>
      </c>
      <c r="E16" s="25"/>
      <c r="F16" s="26">
        <f>SUM(F10:F15)</f>
        <v>1</v>
      </c>
      <c r="G16" s="26">
        <f>SUM(G10:G15)</f>
        <v>1</v>
      </c>
      <c r="H16" s="26">
        <f aca="true" t="shared" si="0" ref="H16:AI16">SUM(H10:H15)/1000</f>
        <v>0</v>
      </c>
      <c r="I16" s="26">
        <f>SUM(I10:I15)</f>
        <v>1</v>
      </c>
      <c r="J16" s="26">
        <f t="shared" si="0"/>
        <v>0.001</v>
      </c>
      <c r="K16" s="26">
        <f t="shared" si="0"/>
        <v>0.015</v>
      </c>
      <c r="L16" s="26">
        <f t="shared" si="0"/>
        <v>0</v>
      </c>
      <c r="M16" s="26">
        <f t="shared" si="0"/>
        <v>0.015</v>
      </c>
      <c r="N16" s="26">
        <f t="shared" si="0"/>
        <v>0.02</v>
      </c>
      <c r="O16" s="26">
        <f t="shared" si="0"/>
        <v>0.05</v>
      </c>
      <c r="P16" s="26">
        <f t="shared" si="0"/>
        <v>0</v>
      </c>
      <c r="Q16" s="26">
        <f t="shared" si="0"/>
        <v>0</v>
      </c>
      <c r="R16" s="26">
        <f t="shared" si="0"/>
        <v>0</v>
      </c>
      <c r="S16" s="26">
        <f t="shared" si="0"/>
        <v>0</v>
      </c>
      <c r="T16" s="26">
        <f t="shared" si="0"/>
        <v>0</v>
      </c>
      <c r="U16" s="26">
        <f t="shared" si="0"/>
        <v>0</v>
      </c>
      <c r="V16" s="26">
        <f t="shared" si="0"/>
        <v>0</v>
      </c>
      <c r="W16" s="26">
        <f t="shared" si="0"/>
        <v>0</v>
      </c>
      <c r="X16" s="26">
        <f t="shared" si="0"/>
        <v>0</v>
      </c>
      <c r="Y16" s="26">
        <f t="shared" si="0"/>
        <v>0.164</v>
      </c>
      <c r="Z16" s="26">
        <f t="shared" si="0"/>
        <v>0</v>
      </c>
      <c r="AA16" s="26">
        <f t="shared" si="0"/>
        <v>0</v>
      </c>
      <c r="AB16" s="26">
        <f t="shared" si="0"/>
        <v>0</v>
      </c>
      <c r="AC16" s="26">
        <f t="shared" si="0"/>
        <v>0</v>
      </c>
      <c r="AD16" s="26">
        <f t="shared" si="0"/>
        <v>0</v>
      </c>
      <c r="AE16" s="26">
        <f t="shared" si="0"/>
        <v>0</v>
      </c>
      <c r="AF16" s="26">
        <f t="shared" si="0"/>
        <v>0</v>
      </c>
      <c r="AG16" s="26">
        <f t="shared" si="0"/>
        <v>0</v>
      </c>
      <c r="AH16" s="26">
        <f t="shared" si="0"/>
        <v>0</v>
      </c>
      <c r="AI16" s="26">
        <f t="shared" si="0"/>
        <v>0</v>
      </c>
      <c r="AJ16" s="27"/>
      <c r="AK16" s="34"/>
    </row>
    <row r="17" spans="2:37" ht="16.5" thickBot="1">
      <c r="B17" s="37" t="s">
        <v>11</v>
      </c>
      <c r="C17" s="38">
        <v>100</v>
      </c>
      <c r="D17" s="28" t="s">
        <v>10</v>
      </c>
      <c r="E17" s="28"/>
      <c r="F17" s="26">
        <f>F16*C17</f>
        <v>100</v>
      </c>
      <c r="G17" s="26">
        <f>G16*C17</f>
        <v>100</v>
      </c>
      <c r="H17" s="26">
        <f>H16*C17</f>
        <v>0</v>
      </c>
      <c r="I17" s="26">
        <f>I16*C17</f>
        <v>100</v>
      </c>
      <c r="J17" s="26">
        <f>J16*C17</f>
        <v>0.1</v>
      </c>
      <c r="K17" s="26">
        <f>K16*C17</f>
        <v>1.5</v>
      </c>
      <c r="L17" s="26">
        <f>L16*C17</f>
        <v>0</v>
      </c>
      <c r="M17" s="26">
        <f>M16*C17</f>
        <v>1.5</v>
      </c>
      <c r="N17" s="26">
        <f>N16*C17</f>
        <v>2</v>
      </c>
      <c r="O17" s="26">
        <f>O16*C17</f>
        <v>5</v>
      </c>
      <c r="P17" s="26">
        <f>P16*C17</f>
        <v>0</v>
      </c>
      <c r="Q17" s="26">
        <f>Q16*C17</f>
        <v>0</v>
      </c>
      <c r="R17" s="26">
        <f>R16*C17</f>
        <v>0</v>
      </c>
      <c r="S17" s="26">
        <f>S16*C17</f>
        <v>0</v>
      </c>
      <c r="T17" s="26">
        <f>T16*C17</f>
        <v>0</v>
      </c>
      <c r="U17" s="26">
        <f>U16*C17</f>
        <v>0</v>
      </c>
      <c r="V17" s="26">
        <f>V16*C17</f>
        <v>0</v>
      </c>
      <c r="W17" s="26">
        <f>W16*C17</f>
        <v>0</v>
      </c>
      <c r="X17" s="26">
        <f>X16*C17</f>
        <v>0</v>
      </c>
      <c r="Y17" s="26">
        <f>Y16*C17</f>
        <v>16.400000000000002</v>
      </c>
      <c r="Z17" s="26">
        <f>Z16*C17</f>
        <v>0</v>
      </c>
      <c r="AA17" s="26">
        <f>AA16*C17</f>
        <v>0</v>
      </c>
      <c r="AB17" s="26">
        <f>AB16*C17</f>
        <v>0</v>
      </c>
      <c r="AC17" s="26">
        <f>AC16*C17</f>
        <v>0</v>
      </c>
      <c r="AD17" s="26">
        <f>AD16*C17</f>
        <v>0</v>
      </c>
      <c r="AE17" s="26">
        <f>AE16*C17</f>
        <v>0</v>
      </c>
      <c r="AF17" s="26">
        <f>AF16*C17</f>
        <v>0</v>
      </c>
      <c r="AG17" s="26">
        <f>AG16*C17</f>
        <v>0</v>
      </c>
      <c r="AH17" s="26">
        <f>AH16*C17</f>
        <v>0</v>
      </c>
      <c r="AI17" s="26">
        <f>AI16*C17</f>
        <v>0</v>
      </c>
      <c r="AJ17" s="27"/>
      <c r="AK17" s="34"/>
    </row>
    <row r="18" spans="2:37" ht="16.5" thickBot="1">
      <c r="B18" s="126" t="s">
        <v>12</v>
      </c>
      <c r="C18" s="127"/>
      <c r="D18" s="128"/>
      <c r="E18" s="25"/>
      <c r="F18" s="26">
        <v>1.95</v>
      </c>
      <c r="G18" s="26">
        <v>10.8</v>
      </c>
      <c r="H18" s="26">
        <v>25.85</v>
      </c>
      <c r="I18" s="26">
        <v>5</v>
      </c>
      <c r="J18" s="26">
        <v>11</v>
      </c>
      <c r="K18" s="26">
        <v>42</v>
      </c>
      <c r="L18" s="26"/>
      <c r="M18" s="26">
        <v>451</v>
      </c>
      <c r="N18" s="26">
        <v>320</v>
      </c>
      <c r="O18" s="26">
        <v>24</v>
      </c>
      <c r="P18" s="26"/>
      <c r="Q18" s="26"/>
      <c r="R18" s="40"/>
      <c r="S18" s="40"/>
      <c r="T18" s="40"/>
      <c r="U18" s="40"/>
      <c r="V18" s="40"/>
      <c r="W18" s="40"/>
      <c r="X18" s="40"/>
      <c r="Y18" s="40">
        <v>34</v>
      </c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34"/>
    </row>
    <row r="19" spans="2:37" ht="16.5" thickBot="1">
      <c r="B19" s="129" t="s">
        <v>13</v>
      </c>
      <c r="C19" s="130"/>
      <c r="D19" s="130"/>
      <c r="E19" s="41"/>
      <c r="F19" s="42">
        <f>F18*F17</f>
        <v>195</v>
      </c>
      <c r="G19" s="42">
        <f aca="true" t="shared" si="1" ref="G19:AI19">G17*G18</f>
        <v>1080</v>
      </c>
      <c r="H19" s="42">
        <f t="shared" si="1"/>
        <v>0</v>
      </c>
      <c r="I19" s="42">
        <f t="shared" si="1"/>
        <v>500</v>
      </c>
      <c r="J19" s="42">
        <f t="shared" si="1"/>
        <v>1.1</v>
      </c>
      <c r="K19" s="42">
        <f t="shared" si="1"/>
        <v>63</v>
      </c>
      <c r="L19" s="42">
        <f t="shared" si="1"/>
        <v>0</v>
      </c>
      <c r="M19" s="42">
        <f t="shared" si="1"/>
        <v>676.5</v>
      </c>
      <c r="N19" s="42">
        <f t="shared" si="1"/>
        <v>640</v>
      </c>
      <c r="O19" s="42">
        <f t="shared" si="1"/>
        <v>120</v>
      </c>
      <c r="P19" s="42">
        <f t="shared" si="1"/>
        <v>0</v>
      </c>
      <c r="Q19" s="42">
        <f t="shared" si="1"/>
        <v>0</v>
      </c>
      <c r="R19" s="42">
        <f t="shared" si="1"/>
        <v>0</v>
      </c>
      <c r="S19" s="42">
        <f t="shared" si="1"/>
        <v>0</v>
      </c>
      <c r="T19" s="42">
        <f t="shared" si="1"/>
        <v>0</v>
      </c>
      <c r="U19" s="42">
        <f t="shared" si="1"/>
        <v>0</v>
      </c>
      <c r="V19" s="42">
        <f t="shared" si="1"/>
        <v>0</v>
      </c>
      <c r="W19" s="42">
        <f t="shared" si="1"/>
        <v>0</v>
      </c>
      <c r="X19" s="42">
        <f t="shared" si="1"/>
        <v>0</v>
      </c>
      <c r="Y19" s="42">
        <f t="shared" si="1"/>
        <v>557.6</v>
      </c>
      <c r="Z19" s="42">
        <f t="shared" si="1"/>
        <v>0</v>
      </c>
      <c r="AA19" s="42">
        <f t="shared" si="1"/>
        <v>0</v>
      </c>
      <c r="AB19" s="42">
        <f t="shared" si="1"/>
        <v>0</v>
      </c>
      <c r="AC19" s="42">
        <f t="shared" si="1"/>
        <v>0</v>
      </c>
      <c r="AD19" s="42">
        <f t="shared" si="1"/>
        <v>0</v>
      </c>
      <c r="AE19" s="42">
        <f t="shared" si="1"/>
        <v>0</v>
      </c>
      <c r="AF19" s="42">
        <f t="shared" si="1"/>
        <v>0</v>
      </c>
      <c r="AG19" s="42">
        <f t="shared" si="1"/>
        <v>0</v>
      </c>
      <c r="AH19" s="42">
        <f t="shared" si="1"/>
        <v>0</v>
      </c>
      <c r="AI19" s="42">
        <f t="shared" si="1"/>
        <v>0</v>
      </c>
      <c r="AJ19" s="43">
        <f>SUM(F19:AI19)</f>
        <v>3833.2</v>
      </c>
      <c r="AK19" s="34">
        <f>AJ19/C17</f>
        <v>38.332</v>
      </c>
    </row>
    <row r="20" spans="2:37" ht="15.75">
      <c r="B20" s="131" t="s">
        <v>14</v>
      </c>
      <c r="C20" s="127"/>
      <c r="D20" s="127"/>
      <c r="E20" s="44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6"/>
      <c r="AA20" s="46"/>
      <c r="AB20" s="46"/>
      <c r="AC20" s="46"/>
      <c r="AD20" s="46"/>
      <c r="AE20" s="46"/>
      <c r="AF20" s="46"/>
      <c r="AG20" s="46"/>
      <c r="AH20" s="47"/>
      <c r="AI20" s="48"/>
      <c r="AJ20" s="46"/>
      <c r="AK20" s="34"/>
    </row>
    <row r="21" spans="2:37" ht="18.75">
      <c r="B21" s="112" t="s">
        <v>160</v>
      </c>
      <c r="C21" s="113"/>
      <c r="D21" s="113"/>
      <c r="E21" s="80">
        <v>200</v>
      </c>
      <c r="F21" s="82"/>
      <c r="G21" s="82"/>
      <c r="H21" s="82"/>
      <c r="I21" s="82"/>
      <c r="J21" s="82">
        <v>1</v>
      </c>
      <c r="K21" s="82">
        <v>15</v>
      </c>
      <c r="L21" s="82"/>
      <c r="M21" s="82">
        <v>15</v>
      </c>
      <c r="N21" s="82"/>
      <c r="O21" s="82">
        <v>50</v>
      </c>
      <c r="P21" s="82"/>
      <c r="Q21" s="82"/>
      <c r="R21" s="82"/>
      <c r="S21" s="82"/>
      <c r="T21" s="82"/>
      <c r="U21" s="82"/>
      <c r="V21" s="82"/>
      <c r="W21" s="82"/>
      <c r="X21" s="82"/>
      <c r="Y21" s="82">
        <v>164</v>
      </c>
      <c r="Z21" s="82"/>
      <c r="AA21" s="82"/>
      <c r="AB21" s="82"/>
      <c r="AC21" s="26"/>
      <c r="AD21" s="26"/>
      <c r="AE21" s="26"/>
      <c r="AF21" s="26"/>
      <c r="AG21" s="26"/>
      <c r="AH21" s="26"/>
      <c r="AI21" s="26"/>
      <c r="AJ21" s="27"/>
      <c r="AK21" s="34"/>
    </row>
    <row r="22" spans="2:37" ht="18.75">
      <c r="B22" s="114" t="s">
        <v>58</v>
      </c>
      <c r="C22" s="115"/>
      <c r="D22" s="116"/>
      <c r="E22" s="80">
        <v>50</v>
      </c>
      <c r="F22" s="82"/>
      <c r="G22" s="82"/>
      <c r="H22" s="82"/>
      <c r="I22" s="82">
        <v>1</v>
      </c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3"/>
      <c r="Z22" s="83"/>
      <c r="AA22" s="83"/>
      <c r="AB22" s="83"/>
      <c r="AC22" s="29"/>
      <c r="AD22" s="29"/>
      <c r="AE22" s="29"/>
      <c r="AF22" s="29"/>
      <c r="AG22" s="29"/>
      <c r="AH22" s="29"/>
      <c r="AI22" s="29"/>
      <c r="AJ22" s="27"/>
      <c r="AK22" s="34"/>
    </row>
    <row r="23" spans="2:37" ht="18.75">
      <c r="B23" s="114" t="s">
        <v>161</v>
      </c>
      <c r="C23" s="115"/>
      <c r="D23" s="116"/>
      <c r="E23" s="80">
        <v>20</v>
      </c>
      <c r="F23" s="82"/>
      <c r="G23" s="82"/>
      <c r="H23" s="82"/>
      <c r="I23" s="82"/>
      <c r="J23" s="82"/>
      <c r="K23" s="82"/>
      <c r="L23" s="82"/>
      <c r="M23" s="82"/>
      <c r="N23" s="82">
        <v>20</v>
      </c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3"/>
      <c r="Z23" s="83"/>
      <c r="AA23" s="83"/>
      <c r="AB23" s="83"/>
      <c r="AC23" s="29"/>
      <c r="AD23" s="29"/>
      <c r="AE23" s="29"/>
      <c r="AF23" s="29"/>
      <c r="AG23" s="29"/>
      <c r="AH23" s="29"/>
      <c r="AI23" s="29"/>
      <c r="AJ23" s="27"/>
      <c r="AK23" s="34"/>
    </row>
    <row r="24" spans="2:37" ht="18.75">
      <c r="B24" s="114" t="s">
        <v>113</v>
      </c>
      <c r="C24" s="115"/>
      <c r="D24" s="116"/>
      <c r="E24" s="80">
        <v>10</v>
      </c>
      <c r="F24" s="82">
        <v>1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3"/>
      <c r="Z24" s="83"/>
      <c r="AA24" s="83"/>
      <c r="AB24" s="83"/>
      <c r="AC24" s="29"/>
      <c r="AD24" s="29"/>
      <c r="AE24" s="29"/>
      <c r="AF24" s="29"/>
      <c r="AG24" s="29"/>
      <c r="AH24" s="29"/>
      <c r="AI24" s="29"/>
      <c r="AJ24" s="27"/>
      <c r="AK24" s="34"/>
    </row>
    <row r="25" spans="2:37" ht="18.75">
      <c r="B25" s="114" t="s">
        <v>59</v>
      </c>
      <c r="C25" s="115"/>
      <c r="D25" s="116"/>
      <c r="E25" s="80">
        <v>200</v>
      </c>
      <c r="F25" s="82"/>
      <c r="G25" s="82">
        <v>1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4"/>
      <c r="Y25" s="83"/>
      <c r="Z25" s="83"/>
      <c r="AA25" s="83"/>
      <c r="AB25" s="83"/>
      <c r="AC25" s="29"/>
      <c r="AD25" s="29"/>
      <c r="AE25" s="29"/>
      <c r="AF25" s="29"/>
      <c r="AG25" s="29"/>
      <c r="AH25" s="29"/>
      <c r="AI25" s="19"/>
      <c r="AJ25" s="27"/>
      <c r="AK25" s="34"/>
    </row>
    <row r="26" spans="2:37" ht="18.75">
      <c r="B26" s="112"/>
      <c r="C26" s="113"/>
      <c r="D26" s="113"/>
      <c r="E26" s="80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4"/>
      <c r="Y26" s="82"/>
      <c r="Z26" s="82"/>
      <c r="AA26" s="82"/>
      <c r="AB26" s="82"/>
      <c r="AC26" s="26"/>
      <c r="AD26" s="26"/>
      <c r="AE26" s="26"/>
      <c r="AF26" s="26"/>
      <c r="AG26" s="26"/>
      <c r="AH26" s="26"/>
      <c r="AI26" s="19"/>
      <c r="AJ26" s="27"/>
      <c r="AK26" s="34"/>
    </row>
    <row r="27" spans="2:37" ht="16.5" thickBot="1">
      <c r="B27" s="35" t="s">
        <v>9</v>
      </c>
      <c r="C27" s="36">
        <v>1</v>
      </c>
      <c r="D27" s="25" t="s">
        <v>10</v>
      </c>
      <c r="E27" s="25"/>
      <c r="F27" s="26">
        <f>SUM(F21:F26)</f>
        <v>1</v>
      </c>
      <c r="G27" s="26">
        <f>SUM(G21:G26)</f>
        <v>1</v>
      </c>
      <c r="H27" s="26">
        <f aca="true" t="shared" si="2" ref="H27:AI27">SUM(H21:H26)/1000</f>
        <v>0</v>
      </c>
      <c r="I27" s="26">
        <f>SUM(I21:I26)</f>
        <v>1</v>
      </c>
      <c r="J27" s="26">
        <f t="shared" si="2"/>
        <v>0.001</v>
      </c>
      <c r="K27" s="26">
        <f t="shared" si="2"/>
        <v>0.015</v>
      </c>
      <c r="L27" s="26">
        <f t="shared" si="2"/>
        <v>0</v>
      </c>
      <c r="M27" s="26">
        <f t="shared" si="2"/>
        <v>0.015</v>
      </c>
      <c r="N27" s="26">
        <f t="shared" si="2"/>
        <v>0.02</v>
      </c>
      <c r="O27" s="26">
        <f t="shared" si="2"/>
        <v>0.05</v>
      </c>
      <c r="P27" s="26">
        <f t="shared" si="2"/>
        <v>0</v>
      </c>
      <c r="Q27" s="26">
        <f t="shared" si="2"/>
        <v>0</v>
      </c>
      <c r="R27" s="26">
        <f t="shared" si="2"/>
        <v>0</v>
      </c>
      <c r="S27" s="26">
        <f t="shared" si="2"/>
        <v>0</v>
      </c>
      <c r="T27" s="26">
        <f t="shared" si="2"/>
        <v>0</v>
      </c>
      <c r="U27" s="26">
        <f t="shared" si="2"/>
        <v>0</v>
      </c>
      <c r="V27" s="26">
        <f t="shared" si="2"/>
        <v>0</v>
      </c>
      <c r="W27" s="26">
        <f t="shared" si="2"/>
        <v>0</v>
      </c>
      <c r="X27" s="26">
        <f t="shared" si="2"/>
        <v>0</v>
      </c>
      <c r="Y27" s="26">
        <f t="shared" si="2"/>
        <v>0.164</v>
      </c>
      <c r="Z27" s="26">
        <f t="shared" si="2"/>
        <v>0</v>
      </c>
      <c r="AA27" s="26">
        <f t="shared" si="2"/>
        <v>0</v>
      </c>
      <c r="AB27" s="26">
        <f t="shared" si="2"/>
        <v>0</v>
      </c>
      <c r="AC27" s="26">
        <f t="shared" si="2"/>
        <v>0</v>
      </c>
      <c r="AD27" s="26">
        <f t="shared" si="2"/>
        <v>0</v>
      </c>
      <c r="AE27" s="26">
        <f t="shared" si="2"/>
        <v>0</v>
      </c>
      <c r="AF27" s="26">
        <f t="shared" si="2"/>
        <v>0</v>
      </c>
      <c r="AG27" s="26">
        <f t="shared" si="2"/>
        <v>0</v>
      </c>
      <c r="AH27" s="26">
        <f t="shared" si="2"/>
        <v>0</v>
      </c>
      <c r="AI27" s="26">
        <f t="shared" si="2"/>
        <v>0</v>
      </c>
      <c r="AJ27" s="27"/>
      <c r="AK27" s="34"/>
    </row>
    <row r="28" spans="2:37" ht="16.5" thickBot="1">
      <c r="B28" s="37" t="s">
        <v>11</v>
      </c>
      <c r="C28" s="38">
        <v>100</v>
      </c>
      <c r="D28" s="28" t="s">
        <v>10</v>
      </c>
      <c r="E28" s="28"/>
      <c r="F28" s="26">
        <f>F27*C28</f>
        <v>100</v>
      </c>
      <c r="G28" s="26">
        <f>G27*C28</f>
        <v>100</v>
      </c>
      <c r="H28" s="26">
        <f>H27*C28</f>
        <v>0</v>
      </c>
      <c r="I28" s="26">
        <f>I27*C28</f>
        <v>100</v>
      </c>
      <c r="J28" s="26">
        <f>J27*C28</f>
        <v>0.1</v>
      </c>
      <c r="K28" s="26">
        <f>K27*C28</f>
        <v>1.5</v>
      </c>
      <c r="L28" s="26">
        <f>L27*C28</f>
        <v>0</v>
      </c>
      <c r="M28" s="26">
        <f>M27*C28</f>
        <v>1.5</v>
      </c>
      <c r="N28" s="26">
        <f>N27*C28</f>
        <v>2</v>
      </c>
      <c r="O28" s="26">
        <f>O27*C28</f>
        <v>5</v>
      </c>
      <c r="P28" s="26">
        <f>P27*C28</f>
        <v>0</v>
      </c>
      <c r="Q28" s="26">
        <f>Q27*C28</f>
        <v>0</v>
      </c>
      <c r="R28" s="26">
        <f>R27*C28</f>
        <v>0</v>
      </c>
      <c r="S28" s="26">
        <f>S27*C28</f>
        <v>0</v>
      </c>
      <c r="T28" s="26">
        <f>T27*C28</f>
        <v>0</v>
      </c>
      <c r="U28" s="26">
        <f>U27*C28</f>
        <v>0</v>
      </c>
      <c r="V28" s="26">
        <f>V27*C28</f>
        <v>0</v>
      </c>
      <c r="W28" s="26">
        <f>W27*C28</f>
        <v>0</v>
      </c>
      <c r="X28" s="26">
        <f>X27*C28</f>
        <v>0</v>
      </c>
      <c r="Y28" s="26">
        <f>Y27*C28</f>
        <v>16.400000000000002</v>
      </c>
      <c r="Z28" s="26">
        <f>Z27*C28</f>
        <v>0</v>
      </c>
      <c r="AA28" s="26">
        <f>AA27*C28</f>
        <v>0</v>
      </c>
      <c r="AB28" s="26">
        <f>AB27*C28</f>
        <v>0</v>
      </c>
      <c r="AC28" s="26">
        <f>AC27*C28</f>
        <v>0</v>
      </c>
      <c r="AD28" s="26">
        <f>AD27*C28</f>
        <v>0</v>
      </c>
      <c r="AE28" s="26">
        <f>AE27*C28</f>
        <v>0</v>
      </c>
      <c r="AF28" s="26">
        <f>AF27*C28</f>
        <v>0</v>
      </c>
      <c r="AG28" s="26">
        <f>AG27*C28</f>
        <v>0</v>
      </c>
      <c r="AH28" s="26">
        <f>AH27*C28</f>
        <v>0</v>
      </c>
      <c r="AI28" s="26">
        <f>AI27*C28</f>
        <v>0</v>
      </c>
      <c r="AJ28" s="27"/>
      <c r="AK28" s="34"/>
    </row>
    <row r="29" spans="2:37" ht="16.5" thickBot="1">
      <c r="B29" s="126" t="s">
        <v>12</v>
      </c>
      <c r="C29" s="127"/>
      <c r="D29" s="128"/>
      <c r="E29" s="25"/>
      <c r="F29" s="26">
        <v>1.95</v>
      </c>
      <c r="G29" s="26">
        <v>10.8</v>
      </c>
      <c r="H29" s="26">
        <v>25.85</v>
      </c>
      <c r="I29" s="26">
        <v>5</v>
      </c>
      <c r="J29" s="26">
        <v>11</v>
      </c>
      <c r="K29" s="26">
        <v>42</v>
      </c>
      <c r="L29" s="26"/>
      <c r="M29" s="26">
        <v>451</v>
      </c>
      <c r="N29" s="26">
        <v>320</v>
      </c>
      <c r="O29" s="26">
        <v>24</v>
      </c>
      <c r="P29" s="26"/>
      <c r="Q29" s="26"/>
      <c r="R29" s="40"/>
      <c r="S29" s="40"/>
      <c r="T29" s="40"/>
      <c r="U29" s="40"/>
      <c r="V29" s="40"/>
      <c r="W29" s="40"/>
      <c r="X29" s="40"/>
      <c r="Y29" s="40">
        <v>34</v>
      </c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34"/>
    </row>
    <row r="30" spans="2:37" ht="16.5" thickBot="1">
      <c r="B30" s="132" t="s">
        <v>13</v>
      </c>
      <c r="C30" s="133"/>
      <c r="D30" s="133"/>
      <c r="E30" s="49"/>
      <c r="F30" s="42">
        <f>F29*F28</f>
        <v>195</v>
      </c>
      <c r="G30" s="42">
        <f aca="true" t="shared" si="3" ref="G30:AI30">G28*G29</f>
        <v>1080</v>
      </c>
      <c r="H30" s="42">
        <f t="shared" si="3"/>
        <v>0</v>
      </c>
      <c r="I30" s="42">
        <f t="shared" si="3"/>
        <v>500</v>
      </c>
      <c r="J30" s="42">
        <f t="shared" si="3"/>
        <v>1.1</v>
      </c>
      <c r="K30" s="42">
        <f t="shared" si="3"/>
        <v>63</v>
      </c>
      <c r="L30" s="42">
        <f t="shared" si="3"/>
        <v>0</v>
      </c>
      <c r="M30" s="42">
        <f t="shared" si="3"/>
        <v>676.5</v>
      </c>
      <c r="N30" s="42">
        <f t="shared" si="3"/>
        <v>640</v>
      </c>
      <c r="O30" s="42">
        <f t="shared" si="3"/>
        <v>120</v>
      </c>
      <c r="P30" s="42">
        <f t="shared" si="3"/>
        <v>0</v>
      </c>
      <c r="Q30" s="42">
        <f t="shared" si="3"/>
        <v>0</v>
      </c>
      <c r="R30" s="42">
        <f t="shared" si="3"/>
        <v>0</v>
      </c>
      <c r="S30" s="42">
        <f t="shared" si="3"/>
        <v>0</v>
      </c>
      <c r="T30" s="42">
        <f t="shared" si="3"/>
        <v>0</v>
      </c>
      <c r="U30" s="42">
        <f t="shared" si="3"/>
        <v>0</v>
      </c>
      <c r="V30" s="42">
        <f t="shared" si="3"/>
        <v>0</v>
      </c>
      <c r="W30" s="42">
        <f t="shared" si="3"/>
        <v>0</v>
      </c>
      <c r="X30" s="42">
        <f t="shared" si="3"/>
        <v>0</v>
      </c>
      <c r="Y30" s="42">
        <f t="shared" si="3"/>
        <v>557.6</v>
      </c>
      <c r="Z30" s="42">
        <f t="shared" si="3"/>
        <v>0</v>
      </c>
      <c r="AA30" s="42">
        <f t="shared" si="3"/>
        <v>0</v>
      </c>
      <c r="AB30" s="42">
        <f t="shared" si="3"/>
        <v>0</v>
      </c>
      <c r="AC30" s="42">
        <f t="shared" si="3"/>
        <v>0</v>
      </c>
      <c r="AD30" s="42">
        <f>AD28*AD29</f>
        <v>0</v>
      </c>
      <c r="AE30" s="42">
        <f t="shared" si="3"/>
        <v>0</v>
      </c>
      <c r="AF30" s="42">
        <f t="shared" si="3"/>
        <v>0</v>
      </c>
      <c r="AG30" s="42">
        <f>AG28*AG29</f>
        <v>0</v>
      </c>
      <c r="AH30" s="42">
        <f t="shared" si="3"/>
        <v>0</v>
      </c>
      <c r="AI30" s="42">
        <f t="shared" si="3"/>
        <v>0</v>
      </c>
      <c r="AJ30" s="43">
        <f>SUM(F30:AI30)</f>
        <v>3833.2</v>
      </c>
      <c r="AK30" s="34">
        <f>AJ30/C28</f>
        <v>38.332</v>
      </c>
    </row>
    <row r="31" spans="2:37" ht="15.75">
      <c r="B31" s="99" t="s">
        <v>15</v>
      </c>
      <c r="C31" s="100"/>
      <c r="D31" s="100"/>
      <c r="E31" s="50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2"/>
      <c r="AK31" s="34"/>
    </row>
    <row r="32" spans="2:37" ht="18.75">
      <c r="B32" s="112" t="s">
        <v>134</v>
      </c>
      <c r="C32" s="113"/>
      <c r="D32" s="113"/>
      <c r="E32" s="80">
        <v>250</v>
      </c>
      <c r="F32" s="82"/>
      <c r="G32" s="82"/>
      <c r="H32" s="82"/>
      <c r="I32" s="82"/>
      <c r="J32" s="82">
        <v>2.5</v>
      </c>
      <c r="K32" s="82"/>
      <c r="L32" s="82">
        <v>5</v>
      </c>
      <c r="M32" s="82"/>
      <c r="N32" s="82"/>
      <c r="O32" s="82"/>
      <c r="P32" s="82"/>
      <c r="Q32" s="82">
        <v>77</v>
      </c>
      <c r="R32" s="82">
        <v>12.5</v>
      </c>
      <c r="S32" s="82">
        <v>12</v>
      </c>
      <c r="T32" s="82">
        <v>20.25</v>
      </c>
      <c r="U32" s="82"/>
      <c r="V32" s="82"/>
      <c r="W32" s="82"/>
      <c r="X32" s="82"/>
      <c r="Y32" s="82"/>
      <c r="Z32" s="82"/>
      <c r="AA32" s="82"/>
      <c r="AB32" s="82"/>
      <c r="AC32" s="26"/>
      <c r="AD32" s="26"/>
      <c r="AE32" s="26"/>
      <c r="AF32" s="26"/>
      <c r="AG32" s="26"/>
      <c r="AH32" s="26"/>
      <c r="AI32" s="26"/>
      <c r="AJ32" s="27"/>
      <c r="AK32" s="34"/>
    </row>
    <row r="33" spans="2:37" ht="18.75">
      <c r="B33" s="114" t="s">
        <v>157</v>
      </c>
      <c r="C33" s="115"/>
      <c r="D33" s="116"/>
      <c r="E33" s="80">
        <v>50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>
        <v>55</v>
      </c>
      <c r="V33" s="82"/>
      <c r="W33" s="82"/>
      <c r="X33" s="82"/>
      <c r="Y33" s="82"/>
      <c r="Z33" s="82"/>
      <c r="AA33" s="82"/>
      <c r="AB33" s="82"/>
      <c r="AC33" s="26"/>
      <c r="AD33" s="26"/>
      <c r="AE33" s="26"/>
      <c r="AF33" s="26"/>
      <c r="AG33" s="26"/>
      <c r="AH33" s="26"/>
      <c r="AI33" s="26"/>
      <c r="AJ33" s="27"/>
      <c r="AK33" s="34"/>
    </row>
    <row r="34" spans="2:37" ht="18.75">
      <c r="B34" s="114" t="s">
        <v>162</v>
      </c>
      <c r="C34" s="115"/>
      <c r="D34" s="116"/>
      <c r="E34" s="80">
        <v>100</v>
      </c>
      <c r="F34" s="82"/>
      <c r="G34" s="82"/>
      <c r="H34" s="82"/>
      <c r="I34" s="82"/>
      <c r="J34" s="82">
        <v>4</v>
      </c>
      <c r="K34" s="82"/>
      <c r="L34" s="82">
        <v>7</v>
      </c>
      <c r="M34" s="82"/>
      <c r="N34" s="82"/>
      <c r="O34" s="82"/>
      <c r="P34" s="82"/>
      <c r="Q34" s="82"/>
      <c r="R34" s="82">
        <v>12</v>
      </c>
      <c r="S34" s="82"/>
      <c r="T34" s="82"/>
      <c r="U34" s="82"/>
      <c r="V34" s="82"/>
      <c r="W34" s="82">
        <v>88</v>
      </c>
      <c r="X34" s="82">
        <v>18</v>
      </c>
      <c r="Y34" s="82">
        <v>25</v>
      </c>
      <c r="Z34" s="82">
        <v>10</v>
      </c>
      <c r="AA34" s="82"/>
      <c r="AB34" s="82"/>
      <c r="AC34" s="26"/>
      <c r="AD34" s="26"/>
      <c r="AE34" s="26"/>
      <c r="AF34" s="26"/>
      <c r="AG34" s="26"/>
      <c r="AH34" s="26"/>
      <c r="AI34" s="26"/>
      <c r="AJ34" s="27"/>
      <c r="AK34" s="34"/>
    </row>
    <row r="35" spans="2:37" ht="18.75">
      <c r="B35" s="114" t="s">
        <v>91</v>
      </c>
      <c r="C35" s="115"/>
      <c r="D35" s="116"/>
      <c r="E35" s="80">
        <v>150</v>
      </c>
      <c r="F35" s="82"/>
      <c r="G35" s="82"/>
      <c r="H35" s="82"/>
      <c r="I35" s="82"/>
      <c r="J35" s="82">
        <v>1.5</v>
      </c>
      <c r="K35" s="82"/>
      <c r="L35" s="82"/>
      <c r="M35" s="82">
        <v>5.3</v>
      </c>
      <c r="N35" s="82"/>
      <c r="O35" s="82"/>
      <c r="P35" s="82"/>
      <c r="Q35" s="82">
        <v>197.5</v>
      </c>
      <c r="R35" s="82"/>
      <c r="S35" s="82"/>
      <c r="T35" s="82"/>
      <c r="U35" s="82"/>
      <c r="V35" s="82"/>
      <c r="W35" s="82"/>
      <c r="X35" s="82"/>
      <c r="Y35" s="82">
        <v>23.7</v>
      </c>
      <c r="Z35" s="82"/>
      <c r="AA35" s="82"/>
      <c r="AB35" s="82"/>
      <c r="AC35" s="26"/>
      <c r="AD35" s="26"/>
      <c r="AE35" s="26"/>
      <c r="AF35" s="26"/>
      <c r="AG35" s="26"/>
      <c r="AH35" s="26"/>
      <c r="AI35" s="26"/>
      <c r="AJ35" s="27"/>
      <c r="AK35" s="34"/>
    </row>
    <row r="36" spans="2:37" ht="18.75">
      <c r="B36" s="114" t="s">
        <v>98</v>
      </c>
      <c r="C36" s="115"/>
      <c r="D36" s="116"/>
      <c r="E36" s="80">
        <v>200</v>
      </c>
      <c r="F36" s="82"/>
      <c r="G36" s="82"/>
      <c r="H36" s="82"/>
      <c r="I36" s="82"/>
      <c r="J36" s="82"/>
      <c r="K36" s="82">
        <v>20</v>
      </c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>
        <v>20</v>
      </c>
      <c r="W36" s="82"/>
      <c r="X36" s="82"/>
      <c r="Y36" s="82"/>
      <c r="Z36" s="82"/>
      <c r="AA36" s="82"/>
      <c r="AB36" s="82"/>
      <c r="AC36" s="26"/>
      <c r="AD36" s="26"/>
      <c r="AE36" s="26"/>
      <c r="AF36" s="26"/>
      <c r="AG36" s="26"/>
      <c r="AH36" s="26"/>
      <c r="AI36" s="26"/>
      <c r="AJ36" s="27"/>
      <c r="AK36" s="34"/>
    </row>
    <row r="37" spans="2:37" ht="18.75">
      <c r="B37" s="114" t="s">
        <v>51</v>
      </c>
      <c r="C37" s="115"/>
      <c r="D37" s="116"/>
      <c r="E37" s="80">
        <v>50</v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>
        <v>50</v>
      </c>
      <c r="AC37" s="26"/>
      <c r="AD37" s="26"/>
      <c r="AE37" s="26"/>
      <c r="AF37" s="26"/>
      <c r="AG37" s="26"/>
      <c r="AH37" s="26"/>
      <c r="AI37" s="26"/>
      <c r="AJ37" s="27"/>
      <c r="AK37" s="34"/>
    </row>
    <row r="38" spans="2:37" ht="18.75">
      <c r="B38" s="112" t="s">
        <v>66</v>
      </c>
      <c r="C38" s="113"/>
      <c r="D38" s="113"/>
      <c r="E38" s="80">
        <v>40</v>
      </c>
      <c r="F38" s="82"/>
      <c r="G38" s="82"/>
      <c r="H38" s="82">
        <v>40</v>
      </c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26"/>
      <c r="AD38" s="26"/>
      <c r="AE38" s="26"/>
      <c r="AF38" s="26"/>
      <c r="AG38" s="26"/>
      <c r="AH38" s="26"/>
      <c r="AI38" s="26"/>
      <c r="AJ38" s="27"/>
      <c r="AK38" s="34"/>
    </row>
    <row r="39" spans="2:37" ht="16.5" thickBot="1">
      <c r="B39" s="35" t="s">
        <v>9</v>
      </c>
      <c r="C39" s="36">
        <v>1</v>
      </c>
      <c r="D39" s="25" t="s">
        <v>10</v>
      </c>
      <c r="E39" s="25"/>
      <c r="F39" s="26">
        <f aca="true" t="shared" si="4" ref="F39:AI39">SUM(F32:F38)/1000</f>
        <v>0</v>
      </c>
      <c r="G39" s="26">
        <f t="shared" si="4"/>
        <v>0</v>
      </c>
      <c r="H39" s="26">
        <f t="shared" si="4"/>
        <v>0.04</v>
      </c>
      <c r="I39" s="26">
        <f t="shared" si="4"/>
        <v>0</v>
      </c>
      <c r="J39" s="26">
        <f t="shared" si="4"/>
        <v>0.008</v>
      </c>
      <c r="K39" s="26">
        <f t="shared" si="4"/>
        <v>0.02</v>
      </c>
      <c r="L39" s="26">
        <f t="shared" si="4"/>
        <v>0.012</v>
      </c>
      <c r="M39" s="26">
        <f t="shared" si="4"/>
        <v>0.0053</v>
      </c>
      <c r="N39" s="26">
        <f t="shared" si="4"/>
        <v>0</v>
      </c>
      <c r="O39" s="26">
        <f t="shared" si="4"/>
        <v>0</v>
      </c>
      <c r="P39" s="26">
        <f t="shared" si="4"/>
        <v>0</v>
      </c>
      <c r="Q39" s="26">
        <f t="shared" si="4"/>
        <v>0.2745</v>
      </c>
      <c r="R39" s="26">
        <f t="shared" si="4"/>
        <v>0.0245</v>
      </c>
      <c r="S39" s="26">
        <f t="shared" si="4"/>
        <v>0.012</v>
      </c>
      <c r="T39" s="26">
        <f t="shared" si="4"/>
        <v>0.02025</v>
      </c>
      <c r="U39" s="26">
        <f t="shared" si="4"/>
        <v>0.055</v>
      </c>
      <c r="V39" s="26">
        <f t="shared" si="4"/>
        <v>0.02</v>
      </c>
      <c r="W39" s="26">
        <f t="shared" si="4"/>
        <v>0.088</v>
      </c>
      <c r="X39" s="26">
        <f t="shared" si="4"/>
        <v>0.018</v>
      </c>
      <c r="Y39" s="26">
        <f t="shared" si="4"/>
        <v>0.0487</v>
      </c>
      <c r="Z39" s="26">
        <f t="shared" si="4"/>
        <v>0.01</v>
      </c>
      <c r="AA39" s="26">
        <f t="shared" si="4"/>
        <v>0</v>
      </c>
      <c r="AB39" s="26">
        <f t="shared" si="4"/>
        <v>0.05</v>
      </c>
      <c r="AC39" s="26">
        <f t="shared" si="4"/>
        <v>0</v>
      </c>
      <c r="AD39" s="26">
        <f t="shared" si="4"/>
        <v>0</v>
      </c>
      <c r="AE39" s="26">
        <f t="shared" si="4"/>
        <v>0</v>
      </c>
      <c r="AF39" s="26">
        <f t="shared" si="4"/>
        <v>0</v>
      </c>
      <c r="AG39" s="26">
        <f t="shared" si="4"/>
        <v>0</v>
      </c>
      <c r="AH39" s="26">
        <f t="shared" si="4"/>
        <v>0</v>
      </c>
      <c r="AI39" s="26">
        <f t="shared" si="4"/>
        <v>0</v>
      </c>
      <c r="AJ39" s="27"/>
      <c r="AK39" s="34"/>
    </row>
    <row r="40" spans="2:37" ht="16.5" thickBot="1">
      <c r="B40" s="37" t="s">
        <v>11</v>
      </c>
      <c r="C40" s="38">
        <v>100</v>
      </c>
      <c r="D40" s="28" t="s">
        <v>10</v>
      </c>
      <c r="E40" s="28"/>
      <c r="F40" s="26">
        <f>F39*C40</f>
        <v>0</v>
      </c>
      <c r="G40" s="26">
        <f>G39*C40</f>
        <v>0</v>
      </c>
      <c r="H40" s="26">
        <f>H39*C40</f>
        <v>4</v>
      </c>
      <c r="I40" s="26">
        <f>I39*C40</f>
        <v>0</v>
      </c>
      <c r="J40" s="26">
        <f>J39*C40</f>
        <v>0.8</v>
      </c>
      <c r="K40" s="26">
        <f>K39*C40</f>
        <v>2</v>
      </c>
      <c r="L40" s="26">
        <f>L39*C40</f>
        <v>1.2</v>
      </c>
      <c r="M40" s="26">
        <f>M39*C40</f>
        <v>0.53</v>
      </c>
      <c r="N40" s="26">
        <f>N39*C40</f>
        <v>0</v>
      </c>
      <c r="O40" s="26">
        <f>O39*C40</f>
        <v>0</v>
      </c>
      <c r="P40" s="26">
        <f>P39*C40</f>
        <v>0</v>
      </c>
      <c r="Q40" s="26">
        <f>Q39*C40</f>
        <v>27.450000000000003</v>
      </c>
      <c r="R40" s="26">
        <f>R39*C40</f>
        <v>2.45</v>
      </c>
      <c r="S40" s="26">
        <f>S39*C40</f>
        <v>1.2</v>
      </c>
      <c r="T40" s="26">
        <f>T39*C40</f>
        <v>2.025</v>
      </c>
      <c r="U40" s="26">
        <f>U39*C40</f>
        <v>5.5</v>
      </c>
      <c r="V40" s="26">
        <f>V39*C40</f>
        <v>2</v>
      </c>
      <c r="W40" s="26">
        <f>W39*C40</f>
        <v>8.799999999999999</v>
      </c>
      <c r="X40" s="26">
        <f>X39*C40</f>
        <v>1.7999999999999998</v>
      </c>
      <c r="Y40" s="26">
        <f>Y39*C40</f>
        <v>4.87</v>
      </c>
      <c r="Z40" s="26">
        <f>Z39*C40</f>
        <v>1</v>
      </c>
      <c r="AA40" s="26">
        <f>AA39*C40</f>
        <v>0</v>
      </c>
      <c r="AB40" s="26">
        <f>AB39*C40</f>
        <v>5</v>
      </c>
      <c r="AC40" s="26">
        <f>AC39*C40</f>
        <v>0</v>
      </c>
      <c r="AD40" s="26">
        <f>AD39*C40</f>
        <v>0</v>
      </c>
      <c r="AE40" s="26">
        <f>AE39*C40</f>
        <v>0</v>
      </c>
      <c r="AF40" s="26">
        <f>AF39*C40</f>
        <v>0</v>
      </c>
      <c r="AG40" s="26">
        <f>AG39*C40</f>
        <v>0</v>
      </c>
      <c r="AH40" s="26">
        <f>AH39*C40</f>
        <v>0</v>
      </c>
      <c r="AI40" s="26">
        <f>AI39*C40</f>
        <v>0</v>
      </c>
      <c r="AJ40" s="27"/>
      <c r="AK40" s="34"/>
    </row>
    <row r="41" spans="2:37" ht="16.5" thickBot="1">
      <c r="B41" s="126" t="s">
        <v>12</v>
      </c>
      <c r="C41" s="127"/>
      <c r="D41" s="128"/>
      <c r="E41" s="25"/>
      <c r="F41" s="26"/>
      <c r="G41" s="26"/>
      <c r="H41" s="26">
        <v>25.85</v>
      </c>
      <c r="I41" s="26"/>
      <c r="J41" s="26">
        <v>11</v>
      </c>
      <c r="K41" s="26">
        <v>42</v>
      </c>
      <c r="L41" s="26">
        <v>83</v>
      </c>
      <c r="M41" s="26">
        <v>451</v>
      </c>
      <c r="N41" s="26"/>
      <c r="O41" s="26"/>
      <c r="P41" s="26"/>
      <c r="Q41" s="26">
        <v>10</v>
      </c>
      <c r="R41" s="29">
        <v>15</v>
      </c>
      <c r="S41" s="29">
        <v>15</v>
      </c>
      <c r="T41" s="29">
        <v>34</v>
      </c>
      <c r="U41" s="29">
        <v>75</v>
      </c>
      <c r="V41" s="29">
        <v>85</v>
      </c>
      <c r="W41" s="29">
        <v>130</v>
      </c>
      <c r="X41" s="29">
        <v>42.8</v>
      </c>
      <c r="Y41" s="29">
        <v>34</v>
      </c>
      <c r="Z41" s="29">
        <v>34.2</v>
      </c>
      <c r="AA41" s="29"/>
      <c r="AB41" s="29">
        <v>110</v>
      </c>
      <c r="AC41" s="29"/>
      <c r="AD41" s="29"/>
      <c r="AE41" s="29"/>
      <c r="AF41" s="29"/>
      <c r="AG41" s="29"/>
      <c r="AH41" s="29"/>
      <c r="AI41" s="29"/>
      <c r="AJ41" s="40"/>
      <c r="AK41" s="34"/>
    </row>
    <row r="42" spans="2:37" ht="16.5" thickBot="1">
      <c r="B42" s="129" t="s">
        <v>13</v>
      </c>
      <c r="C42" s="130"/>
      <c r="D42" s="130"/>
      <c r="E42" s="41"/>
      <c r="F42" s="53">
        <f aca="true" t="shared" si="5" ref="F42:AI42">F40*F41</f>
        <v>0</v>
      </c>
      <c r="G42" s="53">
        <f t="shared" si="5"/>
        <v>0</v>
      </c>
      <c r="H42" s="53">
        <f t="shared" si="5"/>
        <v>103.4</v>
      </c>
      <c r="I42" s="53">
        <f t="shared" si="5"/>
        <v>0</v>
      </c>
      <c r="J42" s="53">
        <f t="shared" si="5"/>
        <v>8.8</v>
      </c>
      <c r="K42" s="53">
        <f t="shared" si="5"/>
        <v>84</v>
      </c>
      <c r="L42" s="53">
        <f t="shared" si="5"/>
        <v>99.6</v>
      </c>
      <c r="M42" s="53">
        <f t="shared" si="5"/>
        <v>239.03</v>
      </c>
      <c r="N42" s="53">
        <f t="shared" si="5"/>
        <v>0</v>
      </c>
      <c r="O42" s="53">
        <f t="shared" si="5"/>
        <v>0</v>
      </c>
      <c r="P42" s="53">
        <f t="shared" si="5"/>
        <v>0</v>
      </c>
      <c r="Q42" s="53">
        <f t="shared" si="5"/>
        <v>274.5</v>
      </c>
      <c r="R42" s="53">
        <f t="shared" si="5"/>
        <v>36.75</v>
      </c>
      <c r="S42" s="53">
        <f t="shared" si="5"/>
        <v>18</v>
      </c>
      <c r="T42" s="53">
        <f t="shared" si="5"/>
        <v>68.85</v>
      </c>
      <c r="U42" s="53">
        <f t="shared" si="5"/>
        <v>412.5</v>
      </c>
      <c r="V42" s="53">
        <f t="shared" si="5"/>
        <v>170</v>
      </c>
      <c r="W42" s="53">
        <f t="shared" si="5"/>
        <v>1143.9999999999998</v>
      </c>
      <c r="X42" s="53">
        <f t="shared" si="5"/>
        <v>77.03999999999999</v>
      </c>
      <c r="Y42" s="53">
        <f t="shared" si="5"/>
        <v>165.58</v>
      </c>
      <c r="Z42" s="53">
        <f t="shared" si="5"/>
        <v>34.2</v>
      </c>
      <c r="AA42" s="53">
        <f t="shared" si="5"/>
        <v>0</v>
      </c>
      <c r="AB42" s="53">
        <f t="shared" si="5"/>
        <v>550</v>
      </c>
      <c r="AC42" s="53">
        <f t="shared" si="5"/>
        <v>0</v>
      </c>
      <c r="AD42" s="53">
        <f t="shared" si="5"/>
        <v>0</v>
      </c>
      <c r="AE42" s="53">
        <f t="shared" si="5"/>
        <v>0</v>
      </c>
      <c r="AF42" s="53">
        <f t="shared" si="5"/>
        <v>0</v>
      </c>
      <c r="AG42" s="53">
        <f t="shared" si="5"/>
        <v>0</v>
      </c>
      <c r="AH42" s="54">
        <f t="shared" si="5"/>
        <v>0</v>
      </c>
      <c r="AI42" s="53">
        <f t="shared" si="5"/>
        <v>0</v>
      </c>
      <c r="AJ42" s="43">
        <f>SUM(F42:AI42)</f>
        <v>3486.249999999999</v>
      </c>
      <c r="AK42" s="34">
        <f>AJ42/C40</f>
        <v>34.86249999999999</v>
      </c>
    </row>
    <row r="43" spans="2:37" ht="15.75">
      <c r="B43" s="131" t="s">
        <v>16</v>
      </c>
      <c r="C43" s="127"/>
      <c r="D43" s="127"/>
      <c r="E43" s="39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6"/>
      <c r="AK43" s="34"/>
    </row>
    <row r="44" spans="2:37" ht="18.75">
      <c r="B44" s="112" t="s">
        <v>134</v>
      </c>
      <c r="C44" s="113"/>
      <c r="D44" s="113"/>
      <c r="E44" s="80">
        <v>250</v>
      </c>
      <c r="F44" s="82"/>
      <c r="G44" s="82"/>
      <c r="H44" s="82"/>
      <c r="I44" s="82"/>
      <c r="J44" s="82">
        <v>2.5</v>
      </c>
      <c r="K44" s="82"/>
      <c r="L44" s="82">
        <v>5</v>
      </c>
      <c r="M44" s="82"/>
      <c r="N44" s="82"/>
      <c r="O44" s="82"/>
      <c r="P44" s="82"/>
      <c r="Q44" s="82">
        <v>77</v>
      </c>
      <c r="R44" s="82">
        <v>12.5</v>
      </c>
      <c r="S44" s="82">
        <v>12</v>
      </c>
      <c r="T44" s="82">
        <v>20.25</v>
      </c>
      <c r="U44" s="82"/>
      <c r="V44" s="82"/>
      <c r="W44" s="82"/>
      <c r="X44" s="82"/>
      <c r="Y44" s="82"/>
      <c r="Z44" s="82"/>
      <c r="AA44" s="82"/>
      <c r="AB44" s="82"/>
      <c r="AC44" s="26"/>
      <c r="AD44" s="26"/>
      <c r="AE44" s="26"/>
      <c r="AF44" s="26"/>
      <c r="AG44" s="26"/>
      <c r="AH44" s="26"/>
      <c r="AI44" s="26"/>
      <c r="AJ44" s="27"/>
      <c r="AK44" s="34"/>
    </row>
    <row r="45" spans="2:37" ht="18.75">
      <c r="B45" s="114" t="s">
        <v>157</v>
      </c>
      <c r="C45" s="115"/>
      <c r="D45" s="116"/>
      <c r="E45" s="80">
        <v>50</v>
      </c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>
        <v>55</v>
      </c>
      <c r="V45" s="82"/>
      <c r="W45" s="82"/>
      <c r="X45" s="82"/>
      <c r="Y45" s="82"/>
      <c r="Z45" s="82"/>
      <c r="AA45" s="82"/>
      <c r="AB45" s="82"/>
      <c r="AC45" s="26"/>
      <c r="AD45" s="26"/>
      <c r="AE45" s="26"/>
      <c r="AF45" s="26"/>
      <c r="AG45" s="26"/>
      <c r="AH45" s="26"/>
      <c r="AI45" s="26"/>
      <c r="AJ45" s="27"/>
      <c r="AK45" s="34"/>
    </row>
    <row r="46" spans="2:37" ht="18.75">
      <c r="B46" s="114" t="s">
        <v>162</v>
      </c>
      <c r="C46" s="115"/>
      <c r="D46" s="116"/>
      <c r="E46" s="80">
        <v>100</v>
      </c>
      <c r="F46" s="82"/>
      <c r="G46" s="82"/>
      <c r="H46" s="82"/>
      <c r="I46" s="82"/>
      <c r="J46" s="82">
        <v>4</v>
      </c>
      <c r="K46" s="82"/>
      <c r="L46" s="82">
        <v>7</v>
      </c>
      <c r="M46" s="82"/>
      <c r="N46" s="82"/>
      <c r="O46" s="82"/>
      <c r="P46" s="82"/>
      <c r="Q46" s="82"/>
      <c r="R46" s="82">
        <v>12</v>
      </c>
      <c r="S46" s="82"/>
      <c r="T46" s="82"/>
      <c r="U46" s="82"/>
      <c r="V46" s="82"/>
      <c r="W46" s="82">
        <v>88</v>
      </c>
      <c r="X46" s="82">
        <v>18</v>
      </c>
      <c r="Y46" s="82">
        <v>25</v>
      </c>
      <c r="Z46" s="82">
        <v>10</v>
      </c>
      <c r="AA46" s="82"/>
      <c r="AB46" s="82"/>
      <c r="AC46" s="26"/>
      <c r="AD46" s="26"/>
      <c r="AE46" s="26"/>
      <c r="AF46" s="26"/>
      <c r="AG46" s="26"/>
      <c r="AH46" s="26"/>
      <c r="AI46" s="26"/>
      <c r="AJ46" s="27"/>
      <c r="AK46" s="34"/>
    </row>
    <row r="47" spans="2:37" ht="18.75">
      <c r="B47" s="114" t="s">
        <v>91</v>
      </c>
      <c r="C47" s="115"/>
      <c r="D47" s="116"/>
      <c r="E47" s="80">
        <v>200</v>
      </c>
      <c r="F47" s="82"/>
      <c r="G47" s="82"/>
      <c r="H47" s="82"/>
      <c r="I47" s="82"/>
      <c r="J47" s="82">
        <v>2</v>
      </c>
      <c r="K47" s="82"/>
      <c r="L47" s="82"/>
      <c r="M47" s="82">
        <v>7</v>
      </c>
      <c r="N47" s="82"/>
      <c r="O47" s="82"/>
      <c r="P47" s="82"/>
      <c r="Q47" s="82">
        <v>263.3</v>
      </c>
      <c r="R47" s="82"/>
      <c r="S47" s="82"/>
      <c r="T47" s="82"/>
      <c r="U47" s="82"/>
      <c r="V47" s="82"/>
      <c r="W47" s="82"/>
      <c r="X47" s="82"/>
      <c r="Y47" s="82">
        <v>31.6</v>
      </c>
      <c r="Z47" s="82"/>
      <c r="AA47" s="82"/>
      <c r="AB47" s="82"/>
      <c r="AC47" s="26"/>
      <c r="AD47" s="26"/>
      <c r="AE47" s="26"/>
      <c r="AF47" s="26"/>
      <c r="AG47" s="26"/>
      <c r="AH47" s="26"/>
      <c r="AI47" s="26"/>
      <c r="AJ47" s="27"/>
      <c r="AK47" s="34"/>
    </row>
    <row r="48" spans="2:37" ht="18.75">
      <c r="B48" s="114" t="s">
        <v>98</v>
      </c>
      <c r="C48" s="115"/>
      <c r="D48" s="116"/>
      <c r="E48" s="80">
        <v>200</v>
      </c>
      <c r="F48" s="82"/>
      <c r="G48" s="82"/>
      <c r="H48" s="82"/>
      <c r="I48" s="82"/>
      <c r="J48" s="82"/>
      <c r="K48" s="82">
        <v>20</v>
      </c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>
        <v>20</v>
      </c>
      <c r="W48" s="82"/>
      <c r="X48" s="82"/>
      <c r="Y48" s="82"/>
      <c r="Z48" s="82"/>
      <c r="AA48" s="82"/>
      <c r="AB48" s="82"/>
      <c r="AC48" s="26"/>
      <c r="AD48" s="26"/>
      <c r="AE48" s="26"/>
      <c r="AF48" s="26"/>
      <c r="AG48" s="26"/>
      <c r="AH48" s="26"/>
      <c r="AI48" s="26"/>
      <c r="AJ48" s="27"/>
      <c r="AK48" s="34"/>
    </row>
    <row r="49" spans="2:37" ht="18.75">
      <c r="B49" s="114" t="s">
        <v>67</v>
      </c>
      <c r="C49" s="115"/>
      <c r="D49" s="116"/>
      <c r="E49" s="80">
        <v>50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>
        <v>50</v>
      </c>
      <c r="AC49" s="26"/>
      <c r="AD49" s="26"/>
      <c r="AE49" s="26"/>
      <c r="AF49" s="26"/>
      <c r="AG49" s="26"/>
      <c r="AH49" s="26"/>
      <c r="AI49" s="26"/>
      <c r="AJ49" s="27"/>
      <c r="AK49" s="34"/>
    </row>
    <row r="50" spans="2:37" ht="18.75">
      <c r="B50" s="112" t="s">
        <v>66</v>
      </c>
      <c r="C50" s="113"/>
      <c r="D50" s="113"/>
      <c r="E50" s="80">
        <v>60</v>
      </c>
      <c r="F50" s="82"/>
      <c r="G50" s="82"/>
      <c r="H50" s="82">
        <v>60</v>
      </c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26"/>
      <c r="AD50" s="26"/>
      <c r="AE50" s="26"/>
      <c r="AF50" s="26"/>
      <c r="AG50" s="26"/>
      <c r="AH50" s="26"/>
      <c r="AI50" s="26"/>
      <c r="AJ50" s="27"/>
      <c r="AK50" s="34"/>
    </row>
    <row r="51" spans="2:37" ht="16.5" thickBot="1">
      <c r="B51" s="35" t="s">
        <v>9</v>
      </c>
      <c r="C51" s="36">
        <v>1</v>
      </c>
      <c r="D51" s="25" t="s">
        <v>10</v>
      </c>
      <c r="E51" s="25"/>
      <c r="F51" s="26">
        <f aca="true" t="shared" si="6" ref="F51:AI51">SUM(F44:F50)/1000</f>
        <v>0</v>
      </c>
      <c r="G51" s="26">
        <f t="shared" si="6"/>
        <v>0</v>
      </c>
      <c r="H51" s="26">
        <f t="shared" si="6"/>
        <v>0.06</v>
      </c>
      <c r="I51" s="26">
        <f t="shared" si="6"/>
        <v>0</v>
      </c>
      <c r="J51" s="26">
        <f t="shared" si="6"/>
        <v>0.0085</v>
      </c>
      <c r="K51" s="26">
        <f t="shared" si="6"/>
        <v>0.02</v>
      </c>
      <c r="L51" s="26">
        <f t="shared" si="6"/>
        <v>0.012</v>
      </c>
      <c r="M51" s="26">
        <f t="shared" si="6"/>
        <v>0.007</v>
      </c>
      <c r="N51" s="26">
        <f t="shared" si="6"/>
        <v>0</v>
      </c>
      <c r="O51" s="26">
        <f t="shared" si="6"/>
        <v>0</v>
      </c>
      <c r="P51" s="26">
        <f t="shared" si="6"/>
        <v>0</v>
      </c>
      <c r="Q51" s="26">
        <f t="shared" si="6"/>
        <v>0.3403</v>
      </c>
      <c r="R51" s="26">
        <f t="shared" si="6"/>
        <v>0.0245</v>
      </c>
      <c r="S51" s="26">
        <f t="shared" si="6"/>
        <v>0.012</v>
      </c>
      <c r="T51" s="26">
        <f t="shared" si="6"/>
        <v>0.02025</v>
      </c>
      <c r="U51" s="26">
        <f t="shared" si="6"/>
        <v>0.055</v>
      </c>
      <c r="V51" s="26">
        <f t="shared" si="6"/>
        <v>0.02</v>
      </c>
      <c r="W51" s="26">
        <f t="shared" si="6"/>
        <v>0.088</v>
      </c>
      <c r="X51" s="26">
        <f t="shared" si="6"/>
        <v>0.018</v>
      </c>
      <c r="Y51" s="26">
        <f t="shared" si="6"/>
        <v>0.056600000000000004</v>
      </c>
      <c r="Z51" s="26">
        <f t="shared" si="6"/>
        <v>0.01</v>
      </c>
      <c r="AA51" s="26">
        <f t="shared" si="6"/>
        <v>0</v>
      </c>
      <c r="AB51" s="26">
        <f t="shared" si="6"/>
        <v>0.05</v>
      </c>
      <c r="AC51" s="26">
        <f t="shared" si="6"/>
        <v>0</v>
      </c>
      <c r="AD51" s="26">
        <f t="shared" si="6"/>
        <v>0</v>
      </c>
      <c r="AE51" s="26">
        <f t="shared" si="6"/>
        <v>0</v>
      </c>
      <c r="AF51" s="26">
        <f t="shared" si="6"/>
        <v>0</v>
      </c>
      <c r="AG51" s="26">
        <f t="shared" si="6"/>
        <v>0</v>
      </c>
      <c r="AH51" s="26">
        <f t="shared" si="6"/>
        <v>0</v>
      </c>
      <c r="AI51" s="26">
        <f t="shared" si="6"/>
        <v>0</v>
      </c>
      <c r="AJ51" s="27"/>
      <c r="AK51" s="34"/>
    </row>
    <row r="52" spans="2:37" ht="16.5" thickBot="1">
      <c r="B52" s="37" t="s">
        <v>11</v>
      </c>
      <c r="C52" s="38">
        <v>100</v>
      </c>
      <c r="D52" s="28" t="s">
        <v>10</v>
      </c>
      <c r="E52" s="28"/>
      <c r="F52" s="26">
        <f>F51*C52</f>
        <v>0</v>
      </c>
      <c r="G52" s="26">
        <f>G51*C52</f>
        <v>0</v>
      </c>
      <c r="H52" s="26">
        <f>H51*C52</f>
        <v>6</v>
      </c>
      <c r="I52" s="26">
        <f>I51*C52</f>
        <v>0</v>
      </c>
      <c r="J52" s="26">
        <f>J51*C52</f>
        <v>0.8500000000000001</v>
      </c>
      <c r="K52" s="26">
        <f>K51*C52</f>
        <v>2</v>
      </c>
      <c r="L52" s="26">
        <f>L51*C52</f>
        <v>1.2</v>
      </c>
      <c r="M52" s="26">
        <f>M51*C52</f>
        <v>0.7000000000000001</v>
      </c>
      <c r="N52" s="26">
        <f>N51*C52</f>
        <v>0</v>
      </c>
      <c r="O52" s="26">
        <f>O51*C52</f>
        <v>0</v>
      </c>
      <c r="P52" s="26">
        <f>P51*C52</f>
        <v>0</v>
      </c>
      <c r="Q52" s="26">
        <f>Q51*C52</f>
        <v>34.03</v>
      </c>
      <c r="R52" s="26">
        <f>R51*C52</f>
        <v>2.45</v>
      </c>
      <c r="S52" s="26">
        <f>S51*C52</f>
        <v>1.2</v>
      </c>
      <c r="T52" s="26">
        <f>T51*C52</f>
        <v>2.025</v>
      </c>
      <c r="U52" s="26">
        <f>U51*C52</f>
        <v>5.5</v>
      </c>
      <c r="V52" s="26">
        <f>V51*C52</f>
        <v>2</v>
      </c>
      <c r="W52" s="26">
        <f>W51*C52</f>
        <v>8.799999999999999</v>
      </c>
      <c r="X52" s="26">
        <f>X51*C52</f>
        <v>1.7999999999999998</v>
      </c>
      <c r="Y52" s="26">
        <f>Y51*C52</f>
        <v>5.66</v>
      </c>
      <c r="Z52" s="26">
        <f>Z51*C52</f>
        <v>1</v>
      </c>
      <c r="AA52" s="26">
        <f>AA51*C52</f>
        <v>0</v>
      </c>
      <c r="AB52" s="26">
        <f>AB51*C52</f>
        <v>5</v>
      </c>
      <c r="AC52" s="26">
        <f>AC51*C52</f>
        <v>0</v>
      </c>
      <c r="AD52" s="26">
        <f>AD51*C52</f>
        <v>0</v>
      </c>
      <c r="AE52" s="26">
        <f>AE51*C52</f>
        <v>0</v>
      </c>
      <c r="AF52" s="26">
        <f>AF51*C52</f>
        <v>0</v>
      </c>
      <c r="AG52" s="26">
        <f>AG51*C52</f>
        <v>0</v>
      </c>
      <c r="AH52" s="26">
        <f>AH51*C52</f>
        <v>0</v>
      </c>
      <c r="AI52" s="26">
        <f>AI51*C52</f>
        <v>0</v>
      </c>
      <c r="AJ52" s="27"/>
      <c r="AK52" s="34"/>
    </row>
    <row r="53" spans="2:37" ht="16.5" thickBot="1">
      <c r="B53" s="102" t="s">
        <v>12</v>
      </c>
      <c r="C53" s="103"/>
      <c r="D53" s="104"/>
      <c r="E53" s="36"/>
      <c r="F53" s="29"/>
      <c r="G53" s="29"/>
      <c r="H53" s="29">
        <v>25.85</v>
      </c>
      <c r="I53" s="29"/>
      <c r="J53" s="29">
        <v>11</v>
      </c>
      <c r="K53" s="29">
        <v>42</v>
      </c>
      <c r="L53" s="29">
        <v>83</v>
      </c>
      <c r="M53" s="29">
        <v>451</v>
      </c>
      <c r="N53" s="29"/>
      <c r="O53" s="29"/>
      <c r="P53" s="29"/>
      <c r="Q53" s="29">
        <v>10</v>
      </c>
      <c r="R53" s="29">
        <v>15</v>
      </c>
      <c r="S53" s="29">
        <v>15</v>
      </c>
      <c r="T53" s="29">
        <v>32.25</v>
      </c>
      <c r="U53" s="29">
        <v>75</v>
      </c>
      <c r="V53" s="29">
        <v>85</v>
      </c>
      <c r="W53" s="29">
        <v>130</v>
      </c>
      <c r="X53" s="29">
        <v>42.8</v>
      </c>
      <c r="Y53" s="29">
        <v>34</v>
      </c>
      <c r="Z53" s="29">
        <v>34.2</v>
      </c>
      <c r="AA53" s="29"/>
      <c r="AB53" s="29">
        <v>110</v>
      </c>
      <c r="AC53" s="29"/>
      <c r="AD53" s="29"/>
      <c r="AE53" s="29"/>
      <c r="AF53" s="29"/>
      <c r="AG53" s="29"/>
      <c r="AH53" s="29"/>
      <c r="AI53" s="29"/>
      <c r="AJ53" s="40"/>
      <c r="AK53" s="34"/>
    </row>
    <row r="54" spans="2:37" ht="16.5" thickBot="1">
      <c r="B54" s="105" t="s">
        <v>13</v>
      </c>
      <c r="C54" s="96"/>
      <c r="D54" s="96"/>
      <c r="E54" s="57"/>
      <c r="F54" s="58">
        <f aca="true" t="shared" si="7" ref="F54:AI54">F52*F53</f>
        <v>0</v>
      </c>
      <c r="G54" s="58">
        <f t="shared" si="7"/>
        <v>0</v>
      </c>
      <c r="H54" s="58">
        <f t="shared" si="7"/>
        <v>155.10000000000002</v>
      </c>
      <c r="I54" s="58">
        <f t="shared" si="7"/>
        <v>0</v>
      </c>
      <c r="J54" s="58">
        <f t="shared" si="7"/>
        <v>9.350000000000001</v>
      </c>
      <c r="K54" s="58">
        <f t="shared" si="7"/>
        <v>84</v>
      </c>
      <c r="L54" s="58">
        <f t="shared" si="7"/>
        <v>99.6</v>
      </c>
      <c r="M54" s="58">
        <f t="shared" si="7"/>
        <v>315.70000000000005</v>
      </c>
      <c r="N54" s="58">
        <f t="shared" si="7"/>
        <v>0</v>
      </c>
      <c r="O54" s="58">
        <f t="shared" si="7"/>
        <v>0</v>
      </c>
      <c r="P54" s="58">
        <f t="shared" si="7"/>
        <v>0</v>
      </c>
      <c r="Q54" s="58">
        <f t="shared" si="7"/>
        <v>340.3</v>
      </c>
      <c r="R54" s="58">
        <f t="shared" si="7"/>
        <v>36.75</v>
      </c>
      <c r="S54" s="58">
        <f t="shared" si="7"/>
        <v>18</v>
      </c>
      <c r="T54" s="58">
        <f t="shared" si="7"/>
        <v>65.30624999999999</v>
      </c>
      <c r="U54" s="58">
        <f t="shared" si="7"/>
        <v>412.5</v>
      </c>
      <c r="V54" s="58">
        <f t="shared" si="7"/>
        <v>170</v>
      </c>
      <c r="W54" s="58">
        <f t="shared" si="7"/>
        <v>1143.9999999999998</v>
      </c>
      <c r="X54" s="58">
        <f t="shared" si="7"/>
        <v>77.03999999999999</v>
      </c>
      <c r="Y54" s="58">
        <f t="shared" si="7"/>
        <v>192.44</v>
      </c>
      <c r="Z54" s="58">
        <f t="shared" si="7"/>
        <v>34.2</v>
      </c>
      <c r="AA54" s="58">
        <f t="shared" si="7"/>
        <v>0</v>
      </c>
      <c r="AB54" s="58">
        <f t="shared" si="7"/>
        <v>550</v>
      </c>
      <c r="AC54" s="58">
        <f>AC52*AC53</f>
        <v>0</v>
      </c>
      <c r="AD54" s="58">
        <f>AD52*AD53</f>
        <v>0</v>
      </c>
      <c r="AE54" s="58">
        <f t="shared" si="7"/>
        <v>0</v>
      </c>
      <c r="AF54" s="58">
        <f t="shared" si="7"/>
        <v>0</v>
      </c>
      <c r="AG54" s="58">
        <f>AG52*AG53</f>
        <v>0</v>
      </c>
      <c r="AH54" s="59">
        <f t="shared" si="7"/>
        <v>0</v>
      </c>
      <c r="AI54" s="60">
        <f t="shared" si="7"/>
        <v>0</v>
      </c>
      <c r="AJ54" s="43">
        <f>SUM(F54:AI54)</f>
        <v>3704.2862499999997</v>
      </c>
      <c r="AK54" s="34">
        <f>AJ54/C52</f>
        <v>37.0428625</v>
      </c>
    </row>
    <row r="55" spans="2:37" ht="15.75">
      <c r="B55" s="97" t="s">
        <v>17</v>
      </c>
      <c r="C55" s="98"/>
      <c r="D55" s="98"/>
      <c r="E55" s="61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2"/>
      <c r="AK55" s="34"/>
    </row>
    <row r="56" spans="2:37" ht="18.75">
      <c r="B56" s="114" t="s">
        <v>71</v>
      </c>
      <c r="C56" s="115"/>
      <c r="D56" s="115"/>
      <c r="E56" s="81">
        <v>200</v>
      </c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>
        <v>200</v>
      </c>
      <c r="AB56" s="82"/>
      <c r="AC56" s="82"/>
      <c r="AD56" s="82"/>
      <c r="AE56" s="26"/>
      <c r="AF56" s="26"/>
      <c r="AG56" s="26"/>
      <c r="AH56" s="26"/>
      <c r="AI56" s="26"/>
      <c r="AJ56" s="27"/>
      <c r="AK56" s="34"/>
    </row>
    <row r="57" spans="2:37" ht="18.75">
      <c r="B57" s="114" t="s">
        <v>120</v>
      </c>
      <c r="C57" s="115"/>
      <c r="D57" s="115"/>
      <c r="E57" s="81">
        <v>80</v>
      </c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26">
        <v>80</v>
      </c>
      <c r="AF57" s="26"/>
      <c r="AG57" s="26"/>
      <c r="AH57" s="26"/>
      <c r="AI57" s="26"/>
      <c r="AJ57" s="27"/>
      <c r="AK57" s="34"/>
    </row>
    <row r="58" spans="2:37" ht="16.5" thickBot="1">
      <c r="B58" s="35" t="s">
        <v>9</v>
      </c>
      <c r="C58" s="36">
        <v>1</v>
      </c>
      <c r="D58" s="25" t="s">
        <v>10</v>
      </c>
      <c r="E58" s="25"/>
      <c r="F58" s="26">
        <f aca="true" t="shared" si="8" ref="F58:AI58">SUM(F56:F57)/1000</f>
        <v>0</v>
      </c>
      <c r="G58" s="26">
        <f t="shared" si="8"/>
        <v>0</v>
      </c>
      <c r="H58" s="26">
        <f t="shared" si="8"/>
        <v>0</v>
      </c>
      <c r="I58" s="26">
        <f t="shared" si="8"/>
        <v>0</v>
      </c>
      <c r="J58" s="26">
        <f t="shared" si="8"/>
        <v>0</v>
      </c>
      <c r="K58" s="26">
        <f t="shared" si="8"/>
        <v>0</v>
      </c>
      <c r="L58" s="26">
        <f t="shared" si="8"/>
        <v>0</v>
      </c>
      <c r="M58" s="26">
        <f t="shared" si="8"/>
        <v>0</v>
      </c>
      <c r="N58" s="26">
        <f t="shared" si="8"/>
        <v>0</v>
      </c>
      <c r="O58" s="26">
        <f t="shared" si="8"/>
        <v>0</v>
      </c>
      <c r="P58" s="26">
        <f t="shared" si="8"/>
        <v>0</v>
      </c>
      <c r="Q58" s="26">
        <f t="shared" si="8"/>
        <v>0</v>
      </c>
      <c r="R58" s="26">
        <f t="shared" si="8"/>
        <v>0</v>
      </c>
      <c r="S58" s="26">
        <f t="shared" si="8"/>
        <v>0</v>
      </c>
      <c r="T58" s="26">
        <f t="shared" si="8"/>
        <v>0</v>
      </c>
      <c r="U58" s="26">
        <f t="shared" si="8"/>
        <v>0</v>
      </c>
      <c r="V58" s="26">
        <f t="shared" si="8"/>
        <v>0</v>
      </c>
      <c r="W58" s="26">
        <f t="shared" si="8"/>
        <v>0</v>
      </c>
      <c r="X58" s="26">
        <f t="shared" si="8"/>
        <v>0</v>
      </c>
      <c r="Y58" s="26">
        <f t="shared" si="8"/>
        <v>0</v>
      </c>
      <c r="Z58" s="26">
        <f t="shared" si="8"/>
        <v>0</v>
      </c>
      <c r="AA58" s="26">
        <f t="shared" si="8"/>
        <v>0.2</v>
      </c>
      <c r="AB58" s="26">
        <f t="shared" si="8"/>
        <v>0</v>
      </c>
      <c r="AC58" s="26">
        <f t="shared" si="8"/>
        <v>0</v>
      </c>
      <c r="AD58" s="26">
        <f t="shared" si="8"/>
        <v>0</v>
      </c>
      <c r="AE58" s="26">
        <f t="shared" si="8"/>
        <v>0.08</v>
      </c>
      <c r="AF58" s="26">
        <f t="shared" si="8"/>
        <v>0</v>
      </c>
      <c r="AG58" s="26">
        <f t="shared" si="8"/>
        <v>0</v>
      </c>
      <c r="AH58" s="26">
        <f t="shared" si="8"/>
        <v>0</v>
      </c>
      <c r="AI58" s="26">
        <f t="shared" si="8"/>
        <v>0</v>
      </c>
      <c r="AJ58" s="27"/>
      <c r="AK58" s="34"/>
    </row>
    <row r="59" spans="2:37" ht="16.5" thickBot="1">
      <c r="B59" s="37" t="s">
        <v>11</v>
      </c>
      <c r="C59" s="38">
        <v>100</v>
      </c>
      <c r="D59" s="28" t="s">
        <v>10</v>
      </c>
      <c r="E59" s="28"/>
      <c r="F59" s="26">
        <f>F58*C59</f>
        <v>0</v>
      </c>
      <c r="G59" s="26">
        <f>G58*C59</f>
        <v>0</v>
      </c>
      <c r="H59" s="26">
        <f>H58*C59</f>
        <v>0</v>
      </c>
      <c r="I59" s="26">
        <f>I58*C59</f>
        <v>0</v>
      </c>
      <c r="J59" s="26">
        <f>J58*C59</f>
        <v>0</v>
      </c>
      <c r="K59" s="26">
        <f>K58*C59</f>
        <v>0</v>
      </c>
      <c r="L59" s="26">
        <f>L58*C59</f>
        <v>0</v>
      </c>
      <c r="M59" s="26">
        <f>M58*C59</f>
        <v>0</v>
      </c>
      <c r="N59" s="26">
        <f>N58*C59</f>
        <v>0</v>
      </c>
      <c r="O59" s="26">
        <f>O58*C59</f>
        <v>0</v>
      </c>
      <c r="P59" s="26">
        <f>P58*C59</f>
        <v>0</v>
      </c>
      <c r="Q59" s="26">
        <f>Q58*C59</f>
        <v>0</v>
      </c>
      <c r="R59" s="26">
        <f>R58*C59</f>
        <v>0</v>
      </c>
      <c r="S59" s="26">
        <f>S58*C59</f>
        <v>0</v>
      </c>
      <c r="T59" s="26">
        <f>T58*C59</f>
        <v>0</v>
      </c>
      <c r="U59" s="26">
        <f>U58*C59</f>
        <v>0</v>
      </c>
      <c r="V59" s="26">
        <f>V58*C59</f>
        <v>0</v>
      </c>
      <c r="W59" s="26">
        <f>W58*C59</f>
        <v>0</v>
      </c>
      <c r="X59" s="26">
        <f>X58*C59</f>
        <v>0</v>
      </c>
      <c r="Y59" s="26">
        <f>Y58*C59</f>
        <v>0</v>
      </c>
      <c r="Z59" s="26">
        <f>Z58*C59</f>
        <v>0</v>
      </c>
      <c r="AA59" s="26">
        <f>AA58*C59</f>
        <v>20</v>
      </c>
      <c r="AB59" s="26">
        <f>AB58*C59</f>
        <v>0</v>
      </c>
      <c r="AC59" s="26">
        <f>AC58*C59</f>
        <v>0</v>
      </c>
      <c r="AD59" s="26">
        <f>AD58*C59</f>
        <v>0</v>
      </c>
      <c r="AE59" s="26">
        <f>AE58*C59</f>
        <v>8</v>
      </c>
      <c r="AF59" s="26">
        <f>AF58*C59</f>
        <v>0</v>
      </c>
      <c r="AG59" s="26">
        <f>AG58*C59</f>
        <v>0</v>
      </c>
      <c r="AH59" s="26">
        <f>AH58*C59</f>
        <v>0</v>
      </c>
      <c r="AI59" s="26">
        <f>AI58*C59</f>
        <v>0</v>
      </c>
      <c r="AJ59" s="27"/>
      <c r="AK59" s="34"/>
    </row>
    <row r="60" spans="2:37" ht="16.5" thickBot="1">
      <c r="B60" s="102" t="s">
        <v>12</v>
      </c>
      <c r="C60" s="103"/>
      <c r="D60" s="104"/>
      <c r="E60" s="36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>
        <v>45</v>
      </c>
      <c r="AB60" s="29">
        <v>110</v>
      </c>
      <c r="AC60" s="29"/>
      <c r="AD60" s="29"/>
      <c r="AE60" s="29">
        <v>120</v>
      </c>
      <c r="AF60" s="29"/>
      <c r="AG60" s="29"/>
      <c r="AH60" s="29"/>
      <c r="AI60" s="29"/>
      <c r="AJ60" s="62"/>
      <c r="AK60" s="34"/>
    </row>
    <row r="61" spans="2:37" ht="16.5" thickBot="1">
      <c r="B61" s="101" t="s">
        <v>13</v>
      </c>
      <c r="C61" s="94"/>
      <c r="D61" s="94"/>
      <c r="E61" s="63"/>
      <c r="F61" s="64">
        <f aca="true" t="shared" si="9" ref="F61:AI61">F59*F60</f>
        <v>0</v>
      </c>
      <c r="G61" s="64">
        <f t="shared" si="9"/>
        <v>0</v>
      </c>
      <c r="H61" s="64">
        <f t="shared" si="9"/>
        <v>0</v>
      </c>
      <c r="I61" s="64">
        <f t="shared" si="9"/>
        <v>0</v>
      </c>
      <c r="J61" s="64">
        <f t="shared" si="9"/>
        <v>0</v>
      </c>
      <c r="K61" s="64">
        <f t="shared" si="9"/>
        <v>0</v>
      </c>
      <c r="L61" s="64">
        <f t="shared" si="9"/>
        <v>0</v>
      </c>
      <c r="M61" s="64">
        <f t="shared" si="9"/>
        <v>0</v>
      </c>
      <c r="N61" s="64">
        <f t="shared" si="9"/>
        <v>0</v>
      </c>
      <c r="O61" s="64">
        <f t="shared" si="9"/>
        <v>0</v>
      </c>
      <c r="P61" s="64">
        <f t="shared" si="9"/>
        <v>0</v>
      </c>
      <c r="Q61" s="64">
        <f t="shared" si="9"/>
        <v>0</v>
      </c>
      <c r="R61" s="64">
        <f t="shared" si="9"/>
        <v>0</v>
      </c>
      <c r="S61" s="64">
        <f t="shared" si="9"/>
        <v>0</v>
      </c>
      <c r="T61" s="64">
        <f t="shared" si="9"/>
        <v>0</v>
      </c>
      <c r="U61" s="64">
        <f t="shared" si="9"/>
        <v>0</v>
      </c>
      <c r="V61" s="64">
        <f t="shared" si="9"/>
        <v>0</v>
      </c>
      <c r="W61" s="64">
        <f t="shared" si="9"/>
        <v>0</v>
      </c>
      <c r="X61" s="64">
        <f t="shared" si="9"/>
        <v>0</v>
      </c>
      <c r="Y61" s="64">
        <f t="shared" si="9"/>
        <v>0</v>
      </c>
      <c r="Z61" s="64">
        <f t="shared" si="9"/>
        <v>0</v>
      </c>
      <c r="AA61" s="64">
        <f t="shared" si="9"/>
        <v>900</v>
      </c>
      <c r="AB61" s="64">
        <f t="shared" si="9"/>
        <v>0</v>
      </c>
      <c r="AC61" s="64">
        <f t="shared" si="9"/>
        <v>0</v>
      </c>
      <c r="AD61" s="64">
        <f t="shared" si="9"/>
        <v>0</v>
      </c>
      <c r="AE61" s="64">
        <f t="shared" si="9"/>
        <v>960</v>
      </c>
      <c r="AF61" s="64">
        <f t="shared" si="9"/>
        <v>0</v>
      </c>
      <c r="AG61" s="64">
        <f t="shared" si="9"/>
        <v>0</v>
      </c>
      <c r="AH61" s="65">
        <f t="shared" si="9"/>
        <v>0</v>
      </c>
      <c r="AI61" s="66">
        <f t="shared" si="9"/>
        <v>0</v>
      </c>
      <c r="AJ61" s="43">
        <f>SUM(F61:AI61)</f>
        <v>1860</v>
      </c>
      <c r="AK61" s="34">
        <f>AJ61/C59</f>
        <v>18.6</v>
      </c>
    </row>
    <row r="62" spans="2:37" ht="15.75">
      <c r="B62" s="99" t="s">
        <v>18</v>
      </c>
      <c r="C62" s="100"/>
      <c r="D62" s="10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2"/>
      <c r="AK62" s="34"/>
    </row>
    <row r="63" spans="2:37" ht="18.75">
      <c r="B63" s="112" t="s">
        <v>134</v>
      </c>
      <c r="C63" s="113"/>
      <c r="D63" s="113"/>
      <c r="E63" s="80">
        <v>250</v>
      </c>
      <c r="F63" s="82"/>
      <c r="G63" s="82"/>
      <c r="H63" s="82"/>
      <c r="I63" s="82"/>
      <c r="J63" s="82">
        <v>2.5</v>
      </c>
      <c r="K63" s="82"/>
      <c r="L63" s="82">
        <v>5</v>
      </c>
      <c r="M63" s="82"/>
      <c r="N63" s="82"/>
      <c r="O63" s="82"/>
      <c r="P63" s="82"/>
      <c r="Q63" s="82">
        <v>77</v>
      </c>
      <c r="R63" s="82">
        <v>12.5</v>
      </c>
      <c r="S63" s="82">
        <v>12</v>
      </c>
      <c r="T63" s="82">
        <v>20.25</v>
      </c>
      <c r="U63" s="82"/>
      <c r="V63" s="82"/>
      <c r="W63" s="82"/>
      <c r="X63" s="82"/>
      <c r="Y63" s="82"/>
      <c r="Z63" s="82"/>
      <c r="AA63" s="82"/>
      <c r="AB63" s="82"/>
      <c r="AC63" s="26"/>
      <c r="AD63" s="26"/>
      <c r="AE63" s="26"/>
      <c r="AF63" s="26"/>
      <c r="AG63" s="26"/>
      <c r="AH63" s="26"/>
      <c r="AI63" s="26"/>
      <c r="AJ63" s="27"/>
      <c r="AK63" s="34"/>
    </row>
    <row r="64" spans="2:37" ht="18.75">
      <c r="B64" s="114" t="s">
        <v>157</v>
      </c>
      <c r="C64" s="115"/>
      <c r="D64" s="116"/>
      <c r="E64" s="80">
        <v>50</v>
      </c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>
        <v>55</v>
      </c>
      <c r="V64" s="82"/>
      <c r="W64" s="82"/>
      <c r="X64" s="82"/>
      <c r="Y64" s="82"/>
      <c r="Z64" s="82"/>
      <c r="AA64" s="82"/>
      <c r="AB64" s="82"/>
      <c r="AC64" s="26"/>
      <c r="AD64" s="26"/>
      <c r="AE64" s="26"/>
      <c r="AF64" s="26"/>
      <c r="AG64" s="26"/>
      <c r="AH64" s="26"/>
      <c r="AI64" s="26"/>
      <c r="AJ64" s="27"/>
      <c r="AK64" s="34"/>
    </row>
    <row r="65" spans="2:37" ht="18.75">
      <c r="B65" s="114" t="s">
        <v>162</v>
      </c>
      <c r="C65" s="115"/>
      <c r="D65" s="116"/>
      <c r="E65" s="80">
        <v>100</v>
      </c>
      <c r="F65" s="82"/>
      <c r="G65" s="82"/>
      <c r="H65" s="82"/>
      <c r="I65" s="82"/>
      <c r="J65" s="82">
        <v>4</v>
      </c>
      <c r="K65" s="82"/>
      <c r="L65" s="82">
        <v>7</v>
      </c>
      <c r="M65" s="82"/>
      <c r="N65" s="82"/>
      <c r="O65" s="82"/>
      <c r="P65" s="82"/>
      <c r="Q65" s="82"/>
      <c r="R65" s="82">
        <v>12</v>
      </c>
      <c r="S65" s="82"/>
      <c r="T65" s="82"/>
      <c r="U65" s="82"/>
      <c r="V65" s="82"/>
      <c r="W65" s="82">
        <v>88</v>
      </c>
      <c r="X65" s="82">
        <v>18</v>
      </c>
      <c r="Y65" s="82">
        <v>25</v>
      </c>
      <c r="Z65" s="82">
        <v>10</v>
      </c>
      <c r="AA65" s="82"/>
      <c r="AB65" s="82"/>
      <c r="AC65" s="26"/>
      <c r="AD65" s="26"/>
      <c r="AE65" s="26"/>
      <c r="AF65" s="26"/>
      <c r="AG65" s="26"/>
      <c r="AH65" s="26"/>
      <c r="AI65" s="26"/>
      <c r="AJ65" s="27"/>
      <c r="AK65" s="34"/>
    </row>
    <row r="66" spans="2:37" ht="18.75">
      <c r="B66" s="114" t="s">
        <v>91</v>
      </c>
      <c r="C66" s="115"/>
      <c r="D66" s="116"/>
      <c r="E66" s="80">
        <v>200</v>
      </c>
      <c r="F66" s="82"/>
      <c r="G66" s="82"/>
      <c r="H66" s="82"/>
      <c r="I66" s="82"/>
      <c r="J66" s="82">
        <v>2</v>
      </c>
      <c r="K66" s="82"/>
      <c r="L66" s="82"/>
      <c r="M66" s="82">
        <v>7</v>
      </c>
      <c r="N66" s="82"/>
      <c r="O66" s="82"/>
      <c r="P66" s="82"/>
      <c r="Q66" s="82">
        <v>263.3</v>
      </c>
      <c r="R66" s="82"/>
      <c r="S66" s="82"/>
      <c r="T66" s="82"/>
      <c r="U66" s="82"/>
      <c r="V66" s="82"/>
      <c r="W66" s="82"/>
      <c r="X66" s="82"/>
      <c r="Y66" s="82">
        <v>31.6</v>
      </c>
      <c r="Z66" s="82"/>
      <c r="AA66" s="82"/>
      <c r="AB66" s="82"/>
      <c r="AC66" s="26"/>
      <c r="AD66" s="26"/>
      <c r="AE66" s="26"/>
      <c r="AF66" s="26"/>
      <c r="AG66" s="26"/>
      <c r="AH66" s="26"/>
      <c r="AI66" s="26"/>
      <c r="AJ66" s="27"/>
      <c r="AK66" s="34"/>
    </row>
    <row r="67" spans="2:37" ht="18.75">
      <c r="B67" s="114" t="s">
        <v>98</v>
      </c>
      <c r="C67" s="115"/>
      <c r="D67" s="116"/>
      <c r="E67" s="80">
        <v>200</v>
      </c>
      <c r="F67" s="82"/>
      <c r="G67" s="82"/>
      <c r="H67" s="82"/>
      <c r="I67" s="82"/>
      <c r="J67" s="82"/>
      <c r="K67" s="82">
        <v>20</v>
      </c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>
        <v>20</v>
      </c>
      <c r="W67" s="82"/>
      <c r="X67" s="82"/>
      <c r="Y67" s="82"/>
      <c r="Z67" s="82"/>
      <c r="AA67" s="82"/>
      <c r="AB67" s="82"/>
      <c r="AC67" s="26"/>
      <c r="AD67" s="26"/>
      <c r="AE67" s="26"/>
      <c r="AF67" s="26"/>
      <c r="AG67" s="26"/>
      <c r="AH67" s="26"/>
      <c r="AI67" s="26"/>
      <c r="AJ67" s="27"/>
      <c r="AK67" s="34"/>
    </row>
    <row r="68" spans="2:37" ht="18.75">
      <c r="B68" s="114" t="s">
        <v>51</v>
      </c>
      <c r="C68" s="115"/>
      <c r="D68" s="116"/>
      <c r="E68" s="80">
        <v>50</v>
      </c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>
        <v>50</v>
      </c>
      <c r="AC68" s="26"/>
      <c r="AD68" s="26"/>
      <c r="AE68" s="26"/>
      <c r="AF68" s="26"/>
      <c r="AG68" s="26"/>
      <c r="AH68" s="26"/>
      <c r="AI68" s="26"/>
      <c r="AJ68" s="27"/>
      <c r="AK68" s="34"/>
    </row>
    <row r="69" spans="2:37" ht="18.75">
      <c r="B69" s="114" t="s">
        <v>119</v>
      </c>
      <c r="C69" s="115"/>
      <c r="D69" s="116"/>
      <c r="E69" s="80" t="s">
        <v>73</v>
      </c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26"/>
      <c r="AD69" s="26">
        <v>1</v>
      </c>
      <c r="AE69" s="26"/>
      <c r="AF69" s="26"/>
      <c r="AG69" s="26"/>
      <c r="AH69" s="26"/>
      <c r="AI69" s="26"/>
      <c r="AJ69" s="27"/>
      <c r="AK69" s="34"/>
    </row>
    <row r="70" spans="2:37" ht="18.75">
      <c r="B70" s="114" t="s">
        <v>71</v>
      </c>
      <c r="C70" s="115"/>
      <c r="D70" s="116"/>
      <c r="E70" s="80" t="s">
        <v>73</v>
      </c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26">
        <v>1</v>
      </c>
      <c r="AD70" s="26"/>
      <c r="AE70" s="26"/>
      <c r="AF70" s="26"/>
      <c r="AG70" s="26"/>
      <c r="AH70" s="26"/>
      <c r="AI70" s="26"/>
      <c r="AJ70" s="27"/>
      <c r="AK70" s="34"/>
    </row>
    <row r="71" spans="2:37" ht="18.75">
      <c r="B71" s="112" t="s">
        <v>66</v>
      </c>
      <c r="C71" s="113"/>
      <c r="D71" s="113"/>
      <c r="E71" s="80">
        <v>60</v>
      </c>
      <c r="F71" s="82"/>
      <c r="G71" s="82"/>
      <c r="H71" s="82">
        <v>60</v>
      </c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26"/>
      <c r="AD71" s="26"/>
      <c r="AE71" s="26"/>
      <c r="AF71" s="26"/>
      <c r="AG71" s="26"/>
      <c r="AH71" s="26"/>
      <c r="AI71" s="26"/>
      <c r="AJ71" s="27"/>
      <c r="AK71" s="34"/>
    </row>
    <row r="72" spans="2:37" ht="16.5" thickBot="1">
      <c r="B72" s="35" t="s">
        <v>9</v>
      </c>
      <c r="C72" s="36">
        <v>1</v>
      </c>
      <c r="D72" s="25" t="s">
        <v>10</v>
      </c>
      <c r="E72" s="25"/>
      <c r="F72" s="26">
        <f aca="true" t="shared" si="10" ref="F72:AI72">SUM(F63:F71)/1000</f>
        <v>0</v>
      </c>
      <c r="G72" s="26">
        <f t="shared" si="10"/>
        <v>0</v>
      </c>
      <c r="H72" s="26">
        <f t="shared" si="10"/>
        <v>0.06</v>
      </c>
      <c r="I72" s="26">
        <f t="shared" si="10"/>
        <v>0</v>
      </c>
      <c r="J72" s="26">
        <f t="shared" si="10"/>
        <v>0.0085</v>
      </c>
      <c r="K72" s="26">
        <f t="shared" si="10"/>
        <v>0.02</v>
      </c>
      <c r="L72" s="26">
        <f t="shared" si="10"/>
        <v>0.012</v>
      </c>
      <c r="M72" s="26">
        <f t="shared" si="10"/>
        <v>0.007</v>
      </c>
      <c r="N72" s="26">
        <f t="shared" si="10"/>
        <v>0</v>
      </c>
      <c r="O72" s="26">
        <f t="shared" si="10"/>
        <v>0</v>
      </c>
      <c r="P72" s="26">
        <f t="shared" si="10"/>
        <v>0</v>
      </c>
      <c r="Q72" s="26">
        <f t="shared" si="10"/>
        <v>0.3403</v>
      </c>
      <c r="R72" s="26">
        <f t="shared" si="10"/>
        <v>0.0245</v>
      </c>
      <c r="S72" s="26">
        <f t="shared" si="10"/>
        <v>0.012</v>
      </c>
      <c r="T72" s="26">
        <f t="shared" si="10"/>
        <v>0.02025</v>
      </c>
      <c r="U72" s="26">
        <f t="shared" si="10"/>
        <v>0.055</v>
      </c>
      <c r="V72" s="26">
        <f t="shared" si="10"/>
        <v>0.02</v>
      </c>
      <c r="W72" s="26">
        <f t="shared" si="10"/>
        <v>0.088</v>
      </c>
      <c r="X72" s="26">
        <f t="shared" si="10"/>
        <v>0.018</v>
      </c>
      <c r="Y72" s="26">
        <f t="shared" si="10"/>
        <v>0.056600000000000004</v>
      </c>
      <c r="Z72" s="26">
        <f t="shared" si="10"/>
        <v>0.01</v>
      </c>
      <c r="AA72" s="26">
        <f t="shared" si="10"/>
        <v>0</v>
      </c>
      <c r="AB72" s="26">
        <f t="shared" si="10"/>
        <v>0.05</v>
      </c>
      <c r="AC72" s="26">
        <f>SUM(AC63:AC71)</f>
        <v>1</v>
      </c>
      <c r="AD72" s="26">
        <f>SUM(AD63:AD71)</f>
        <v>1</v>
      </c>
      <c r="AE72" s="26">
        <f t="shared" si="10"/>
        <v>0</v>
      </c>
      <c r="AF72" s="26">
        <f t="shared" si="10"/>
        <v>0</v>
      </c>
      <c r="AG72" s="26">
        <f t="shared" si="10"/>
        <v>0</v>
      </c>
      <c r="AH72" s="26">
        <f t="shared" si="10"/>
        <v>0</v>
      </c>
      <c r="AI72" s="26">
        <f t="shared" si="10"/>
        <v>0</v>
      </c>
      <c r="AJ72" s="27"/>
      <c r="AK72" s="34"/>
    </row>
    <row r="73" spans="2:37" ht="16.5" thickBot="1">
      <c r="B73" s="37" t="s">
        <v>11</v>
      </c>
      <c r="C73" s="38">
        <v>100</v>
      </c>
      <c r="D73" s="28" t="s">
        <v>10</v>
      </c>
      <c r="E73" s="28"/>
      <c r="F73" s="26">
        <f>F72*C73</f>
        <v>0</v>
      </c>
      <c r="G73" s="26">
        <f>G72*C73</f>
        <v>0</v>
      </c>
      <c r="H73" s="26">
        <f>H72*C73</f>
        <v>6</v>
      </c>
      <c r="I73" s="26">
        <f>I72*C73</f>
        <v>0</v>
      </c>
      <c r="J73" s="26">
        <f>J72*C73</f>
        <v>0.8500000000000001</v>
      </c>
      <c r="K73" s="26">
        <f>K72*C73</f>
        <v>2</v>
      </c>
      <c r="L73" s="26">
        <f>L72*C73</f>
        <v>1.2</v>
      </c>
      <c r="M73" s="26">
        <f>M72*C73</f>
        <v>0.7000000000000001</v>
      </c>
      <c r="N73" s="26">
        <f>N72*C73</f>
        <v>0</v>
      </c>
      <c r="O73" s="26">
        <f>O72*C73</f>
        <v>0</v>
      </c>
      <c r="P73" s="26">
        <f>P72*C73</f>
        <v>0</v>
      </c>
      <c r="Q73" s="26">
        <f>Q72*C73</f>
        <v>34.03</v>
      </c>
      <c r="R73" s="26">
        <f>R72*C73</f>
        <v>2.45</v>
      </c>
      <c r="S73" s="26">
        <f>S72*C73</f>
        <v>1.2</v>
      </c>
      <c r="T73" s="26">
        <f>T72*C73</f>
        <v>2.025</v>
      </c>
      <c r="U73" s="26">
        <f>U72*C73</f>
        <v>5.5</v>
      </c>
      <c r="V73" s="26">
        <f>V72*C73</f>
        <v>2</v>
      </c>
      <c r="W73" s="26">
        <f>W72*C73</f>
        <v>8.799999999999999</v>
      </c>
      <c r="X73" s="26">
        <f>X72*C73</f>
        <v>1.7999999999999998</v>
      </c>
      <c r="Y73" s="26">
        <f>Y72*C73</f>
        <v>5.66</v>
      </c>
      <c r="Z73" s="26">
        <f>Z72*C73</f>
        <v>1</v>
      </c>
      <c r="AA73" s="26">
        <f>AA72*C73</f>
        <v>0</v>
      </c>
      <c r="AB73" s="26">
        <f>AB72*C73</f>
        <v>5</v>
      </c>
      <c r="AC73" s="26">
        <f>AC72*C73</f>
        <v>100</v>
      </c>
      <c r="AD73" s="26">
        <f>AD72*C73</f>
        <v>100</v>
      </c>
      <c r="AE73" s="26">
        <f>AE72*C73</f>
        <v>0</v>
      </c>
      <c r="AF73" s="26">
        <f>AF72*C73</f>
        <v>0</v>
      </c>
      <c r="AG73" s="26">
        <f>AG72*C73</f>
        <v>0</v>
      </c>
      <c r="AH73" s="26">
        <f>AH72*C73</f>
        <v>0</v>
      </c>
      <c r="AI73" s="26">
        <f>AI72*C73</f>
        <v>0</v>
      </c>
      <c r="AJ73" s="27"/>
      <c r="AK73" s="34"/>
    </row>
    <row r="74" spans="2:37" ht="16.5" thickBot="1">
      <c r="B74" s="126" t="s">
        <v>12</v>
      </c>
      <c r="C74" s="127"/>
      <c r="D74" s="128"/>
      <c r="E74" s="25"/>
      <c r="F74" s="26"/>
      <c r="G74" s="26"/>
      <c r="H74" s="26">
        <v>25.85</v>
      </c>
      <c r="I74" s="26"/>
      <c r="J74" s="26">
        <v>11</v>
      </c>
      <c r="K74" s="26">
        <v>42</v>
      </c>
      <c r="L74" s="26">
        <v>83</v>
      </c>
      <c r="M74" s="26">
        <v>451</v>
      </c>
      <c r="N74" s="26"/>
      <c r="O74" s="26"/>
      <c r="P74" s="26"/>
      <c r="Q74" s="26">
        <v>10</v>
      </c>
      <c r="R74" s="29">
        <v>15</v>
      </c>
      <c r="S74" s="29">
        <v>15</v>
      </c>
      <c r="T74" s="29">
        <v>34</v>
      </c>
      <c r="U74" s="29">
        <v>75</v>
      </c>
      <c r="V74" s="29">
        <v>85</v>
      </c>
      <c r="W74" s="29">
        <v>130</v>
      </c>
      <c r="X74" s="29">
        <v>42.8</v>
      </c>
      <c r="Y74" s="29">
        <v>34</v>
      </c>
      <c r="Z74" s="29">
        <v>34.2</v>
      </c>
      <c r="AA74" s="29"/>
      <c r="AB74" s="29">
        <v>110</v>
      </c>
      <c r="AC74" s="29">
        <v>14</v>
      </c>
      <c r="AD74" s="29">
        <v>11.7</v>
      </c>
      <c r="AE74" s="29"/>
      <c r="AF74" s="29"/>
      <c r="AG74" s="29"/>
      <c r="AH74" s="29"/>
      <c r="AI74" s="29"/>
      <c r="AJ74" s="40"/>
      <c r="AK74" s="34"/>
    </row>
    <row r="75" spans="2:37" ht="16.5" thickBot="1">
      <c r="B75" s="129" t="s">
        <v>13</v>
      </c>
      <c r="C75" s="130"/>
      <c r="D75" s="130"/>
      <c r="E75" s="41"/>
      <c r="F75" s="53">
        <f aca="true" t="shared" si="11" ref="F75:AI75">F73*F74</f>
        <v>0</v>
      </c>
      <c r="G75" s="53">
        <f t="shared" si="11"/>
        <v>0</v>
      </c>
      <c r="H75" s="53">
        <f t="shared" si="11"/>
        <v>155.10000000000002</v>
      </c>
      <c r="I75" s="53">
        <f t="shared" si="11"/>
        <v>0</v>
      </c>
      <c r="J75" s="53">
        <f t="shared" si="11"/>
        <v>9.350000000000001</v>
      </c>
      <c r="K75" s="53">
        <f t="shared" si="11"/>
        <v>84</v>
      </c>
      <c r="L75" s="53">
        <f t="shared" si="11"/>
        <v>99.6</v>
      </c>
      <c r="M75" s="53">
        <f t="shared" si="11"/>
        <v>315.70000000000005</v>
      </c>
      <c r="N75" s="53">
        <f t="shared" si="11"/>
        <v>0</v>
      </c>
      <c r="O75" s="53">
        <f t="shared" si="11"/>
        <v>0</v>
      </c>
      <c r="P75" s="53">
        <f t="shared" si="11"/>
        <v>0</v>
      </c>
      <c r="Q75" s="53">
        <f t="shared" si="11"/>
        <v>340.3</v>
      </c>
      <c r="R75" s="53">
        <f t="shared" si="11"/>
        <v>36.75</v>
      </c>
      <c r="S75" s="53">
        <f t="shared" si="11"/>
        <v>18</v>
      </c>
      <c r="T75" s="53">
        <f t="shared" si="11"/>
        <v>68.85</v>
      </c>
      <c r="U75" s="53">
        <f t="shared" si="11"/>
        <v>412.5</v>
      </c>
      <c r="V75" s="53">
        <f t="shared" si="11"/>
        <v>170</v>
      </c>
      <c r="W75" s="53">
        <f t="shared" si="11"/>
        <v>1143.9999999999998</v>
      </c>
      <c r="X75" s="53">
        <f t="shared" si="11"/>
        <v>77.03999999999999</v>
      </c>
      <c r="Y75" s="53">
        <f t="shared" si="11"/>
        <v>192.44</v>
      </c>
      <c r="Z75" s="53">
        <f t="shared" si="11"/>
        <v>34.2</v>
      </c>
      <c r="AA75" s="53">
        <f t="shared" si="11"/>
        <v>0</v>
      </c>
      <c r="AB75" s="53">
        <f t="shared" si="11"/>
        <v>550</v>
      </c>
      <c r="AC75" s="53">
        <f t="shared" si="11"/>
        <v>1400</v>
      </c>
      <c r="AD75" s="53">
        <f t="shared" si="11"/>
        <v>1170</v>
      </c>
      <c r="AE75" s="53">
        <f t="shared" si="11"/>
        <v>0</v>
      </c>
      <c r="AF75" s="53">
        <f t="shared" si="11"/>
        <v>0</v>
      </c>
      <c r="AG75" s="53">
        <f t="shared" si="11"/>
        <v>0</v>
      </c>
      <c r="AH75" s="53">
        <f t="shared" si="11"/>
        <v>0</v>
      </c>
      <c r="AI75" s="53">
        <f t="shared" si="11"/>
        <v>0</v>
      </c>
      <c r="AJ75" s="43">
        <f>SUM(F75:AI75)</f>
        <v>6277.83</v>
      </c>
      <c r="AK75" s="34">
        <f>AJ75/C73</f>
        <v>62.7783</v>
      </c>
    </row>
    <row r="76" spans="2:37" ht="15.75">
      <c r="B76" s="131" t="s">
        <v>19</v>
      </c>
      <c r="C76" s="127"/>
      <c r="D76" s="127"/>
      <c r="E76" s="39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6"/>
      <c r="AK76" s="34"/>
    </row>
    <row r="77" spans="2:37" ht="15.75">
      <c r="B77" s="109"/>
      <c r="C77" s="110"/>
      <c r="D77" s="111"/>
      <c r="E77" s="28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7"/>
      <c r="AK77" s="34"/>
    </row>
    <row r="78" spans="2:37" ht="16.5" thickBot="1">
      <c r="B78" s="35" t="s">
        <v>9</v>
      </c>
      <c r="C78" s="36">
        <v>1</v>
      </c>
      <c r="D78" s="25" t="s">
        <v>10</v>
      </c>
      <c r="E78" s="25"/>
      <c r="F78" s="26">
        <f aca="true" t="shared" si="12" ref="F78:AI78">SUM(F77:F77)/1000</f>
        <v>0</v>
      </c>
      <c r="G78" s="26">
        <f t="shared" si="12"/>
        <v>0</v>
      </c>
      <c r="H78" s="26">
        <f t="shared" si="12"/>
        <v>0</v>
      </c>
      <c r="I78" s="26">
        <f t="shared" si="12"/>
        <v>0</v>
      </c>
      <c r="J78" s="26">
        <f t="shared" si="12"/>
        <v>0</v>
      </c>
      <c r="K78" s="26">
        <f t="shared" si="12"/>
        <v>0</v>
      </c>
      <c r="L78" s="26">
        <f t="shared" si="12"/>
        <v>0</v>
      </c>
      <c r="M78" s="26">
        <f t="shared" si="12"/>
        <v>0</v>
      </c>
      <c r="N78" s="26">
        <f t="shared" si="12"/>
        <v>0</v>
      </c>
      <c r="O78" s="26">
        <f t="shared" si="12"/>
        <v>0</v>
      </c>
      <c r="P78" s="26">
        <f t="shared" si="12"/>
        <v>0</v>
      </c>
      <c r="Q78" s="26">
        <f t="shared" si="12"/>
        <v>0</v>
      </c>
      <c r="R78" s="26">
        <f t="shared" si="12"/>
        <v>0</v>
      </c>
      <c r="S78" s="26">
        <f t="shared" si="12"/>
        <v>0</v>
      </c>
      <c r="T78" s="26">
        <f t="shared" si="12"/>
        <v>0</v>
      </c>
      <c r="U78" s="26">
        <f t="shared" si="12"/>
        <v>0</v>
      </c>
      <c r="V78" s="26">
        <f t="shared" si="12"/>
        <v>0</v>
      </c>
      <c r="W78" s="26">
        <f t="shared" si="12"/>
        <v>0</v>
      </c>
      <c r="X78" s="26">
        <f t="shared" si="12"/>
        <v>0</v>
      </c>
      <c r="Y78" s="26">
        <f t="shared" si="12"/>
        <v>0</v>
      </c>
      <c r="Z78" s="26">
        <f t="shared" si="12"/>
        <v>0</v>
      </c>
      <c r="AA78" s="26">
        <f t="shared" si="12"/>
        <v>0</v>
      </c>
      <c r="AB78" s="26">
        <f t="shared" si="12"/>
        <v>0</v>
      </c>
      <c r="AC78" s="26">
        <f t="shared" si="12"/>
        <v>0</v>
      </c>
      <c r="AD78" s="26">
        <f t="shared" si="12"/>
        <v>0</v>
      </c>
      <c r="AE78" s="26">
        <f t="shared" si="12"/>
        <v>0</v>
      </c>
      <c r="AF78" s="26">
        <f t="shared" si="12"/>
        <v>0</v>
      </c>
      <c r="AG78" s="26">
        <f t="shared" si="12"/>
        <v>0</v>
      </c>
      <c r="AH78" s="26">
        <f t="shared" si="12"/>
        <v>0</v>
      </c>
      <c r="AI78" s="26">
        <f t="shared" si="12"/>
        <v>0</v>
      </c>
      <c r="AJ78" s="27"/>
      <c r="AK78" s="34"/>
    </row>
    <row r="79" spans="2:37" ht="16.5" thickBot="1">
      <c r="B79" s="37" t="s">
        <v>11</v>
      </c>
      <c r="C79" s="38"/>
      <c r="D79" s="28" t="s">
        <v>10</v>
      </c>
      <c r="E79" s="28"/>
      <c r="F79" s="26">
        <f>F78*C79</f>
        <v>0</v>
      </c>
      <c r="G79" s="26">
        <f>G78*C79</f>
        <v>0</v>
      </c>
      <c r="H79" s="26">
        <f>H78*C79</f>
        <v>0</v>
      </c>
      <c r="I79" s="26">
        <f>I78*C79</f>
        <v>0</v>
      </c>
      <c r="J79" s="26">
        <f>J78*C79</f>
        <v>0</v>
      </c>
      <c r="K79" s="26">
        <f>K78*C79</f>
        <v>0</v>
      </c>
      <c r="L79" s="26">
        <f>L78*C79</f>
        <v>0</v>
      </c>
      <c r="M79" s="26">
        <f>M78*C79</f>
        <v>0</v>
      </c>
      <c r="N79" s="26">
        <f>N78*C79</f>
        <v>0</v>
      </c>
      <c r="O79" s="26">
        <f>O78*C79</f>
        <v>0</v>
      </c>
      <c r="P79" s="26">
        <f>P78*C79</f>
        <v>0</v>
      </c>
      <c r="Q79" s="26">
        <f>Q78*C79</f>
        <v>0</v>
      </c>
      <c r="R79" s="26">
        <f>R78*C79</f>
        <v>0</v>
      </c>
      <c r="S79" s="26">
        <f>S78*C79</f>
        <v>0</v>
      </c>
      <c r="T79" s="26">
        <f>T78*C79</f>
        <v>0</v>
      </c>
      <c r="U79" s="26">
        <f>U78*C79</f>
        <v>0</v>
      </c>
      <c r="V79" s="26">
        <f>V78*C79</f>
        <v>0</v>
      </c>
      <c r="W79" s="26">
        <f>W78*C79</f>
        <v>0</v>
      </c>
      <c r="X79" s="26">
        <f>X78*C79</f>
        <v>0</v>
      </c>
      <c r="Y79" s="26">
        <f>Y78*C79</f>
        <v>0</v>
      </c>
      <c r="Z79" s="26">
        <f>Z78*C79</f>
        <v>0</v>
      </c>
      <c r="AA79" s="26">
        <f>AA78*C79</f>
        <v>0</v>
      </c>
      <c r="AB79" s="26">
        <f>AB78*C79</f>
        <v>0</v>
      </c>
      <c r="AC79" s="26">
        <f>AC78*C79</f>
        <v>0</v>
      </c>
      <c r="AD79" s="26">
        <f>AD78*C79</f>
        <v>0</v>
      </c>
      <c r="AE79" s="26">
        <f>AE78*C79</f>
        <v>0</v>
      </c>
      <c r="AF79" s="26">
        <f>AF78*C79</f>
        <v>0</v>
      </c>
      <c r="AG79" s="26">
        <f>AG78*C79</f>
        <v>0</v>
      </c>
      <c r="AH79" s="26">
        <f>AH78*C79</f>
        <v>0</v>
      </c>
      <c r="AI79" s="26">
        <f>AI78*C79</f>
        <v>0</v>
      </c>
      <c r="AJ79" s="27"/>
      <c r="AK79" s="34"/>
    </row>
    <row r="80" spans="2:37" ht="16.5" thickBot="1">
      <c r="B80" s="126" t="s">
        <v>12</v>
      </c>
      <c r="C80" s="127"/>
      <c r="D80" s="128"/>
      <c r="E80" s="25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40"/>
      <c r="AK80" s="34"/>
    </row>
    <row r="81" spans="2:37" ht="16.5" thickBot="1">
      <c r="B81" s="132" t="s">
        <v>13</v>
      </c>
      <c r="C81" s="133"/>
      <c r="D81" s="133"/>
      <c r="E81" s="49"/>
      <c r="F81" s="42">
        <f aca="true" t="shared" si="13" ref="F81:AI81">F79*F80</f>
        <v>0</v>
      </c>
      <c r="G81" s="42">
        <f t="shared" si="13"/>
        <v>0</v>
      </c>
      <c r="H81" s="42">
        <f t="shared" si="13"/>
        <v>0</v>
      </c>
      <c r="I81" s="42">
        <f t="shared" si="13"/>
        <v>0</v>
      </c>
      <c r="J81" s="42">
        <f t="shared" si="13"/>
        <v>0</v>
      </c>
      <c r="K81" s="42">
        <f t="shared" si="13"/>
        <v>0</v>
      </c>
      <c r="L81" s="42">
        <f t="shared" si="13"/>
        <v>0</v>
      </c>
      <c r="M81" s="42">
        <f t="shared" si="13"/>
        <v>0</v>
      </c>
      <c r="N81" s="42">
        <f t="shared" si="13"/>
        <v>0</v>
      </c>
      <c r="O81" s="42">
        <f t="shared" si="13"/>
        <v>0</v>
      </c>
      <c r="P81" s="42">
        <f t="shared" si="13"/>
        <v>0</v>
      </c>
      <c r="Q81" s="42">
        <f t="shared" si="13"/>
        <v>0</v>
      </c>
      <c r="R81" s="62">
        <f t="shared" si="13"/>
        <v>0</v>
      </c>
      <c r="S81" s="62">
        <f t="shared" si="13"/>
        <v>0</v>
      </c>
      <c r="T81" s="62">
        <f t="shared" si="13"/>
        <v>0</v>
      </c>
      <c r="U81" s="62">
        <f t="shared" si="13"/>
        <v>0</v>
      </c>
      <c r="V81" s="62">
        <f t="shared" si="13"/>
        <v>0</v>
      </c>
      <c r="W81" s="62">
        <f t="shared" si="13"/>
        <v>0</v>
      </c>
      <c r="X81" s="62">
        <f t="shared" si="13"/>
        <v>0</v>
      </c>
      <c r="Y81" s="62">
        <f t="shared" si="13"/>
        <v>0</v>
      </c>
      <c r="Z81" s="62">
        <f t="shared" si="13"/>
        <v>0</v>
      </c>
      <c r="AA81" s="62">
        <f>AA79*AA80</f>
        <v>0</v>
      </c>
      <c r="AB81" s="62">
        <f t="shared" si="13"/>
        <v>0</v>
      </c>
      <c r="AC81" s="62">
        <f>AC79*AC80</f>
        <v>0</v>
      </c>
      <c r="AD81" s="62">
        <f>AD79*AD80</f>
        <v>0</v>
      </c>
      <c r="AE81" s="62">
        <f t="shared" si="13"/>
        <v>0</v>
      </c>
      <c r="AF81" s="62">
        <f>AF79*AF80</f>
        <v>0</v>
      </c>
      <c r="AG81" s="62">
        <f t="shared" si="13"/>
        <v>0</v>
      </c>
      <c r="AH81" s="62">
        <f t="shared" si="13"/>
        <v>0</v>
      </c>
      <c r="AI81" s="62">
        <f t="shared" si="13"/>
        <v>0</v>
      </c>
      <c r="AJ81" s="43">
        <f>SUM(F81:AI81)</f>
        <v>0</v>
      </c>
      <c r="AK81" s="34" t="e">
        <f>AJ81/C79</f>
        <v>#DIV/0!</v>
      </c>
    </row>
    <row r="82" spans="2:37" ht="16.5" thickBot="1">
      <c r="B82" s="138" t="s">
        <v>20</v>
      </c>
      <c r="C82" s="139"/>
      <c r="D82" s="140"/>
      <c r="E82" s="67"/>
      <c r="F82" s="79">
        <f aca="true" t="shared" si="14" ref="F82:AI82">F17+F52+F79+F73+F40+F28+F59</f>
        <v>200</v>
      </c>
      <c r="G82" s="79">
        <f t="shared" si="14"/>
        <v>200</v>
      </c>
      <c r="H82" s="79">
        <f t="shared" si="14"/>
        <v>16</v>
      </c>
      <c r="I82" s="79">
        <f t="shared" si="14"/>
        <v>200</v>
      </c>
      <c r="J82" s="79">
        <f t="shared" si="14"/>
        <v>2.7000000000000006</v>
      </c>
      <c r="K82" s="79">
        <f t="shared" si="14"/>
        <v>9</v>
      </c>
      <c r="L82" s="79">
        <f t="shared" si="14"/>
        <v>3.5999999999999996</v>
      </c>
      <c r="M82" s="79">
        <f t="shared" si="14"/>
        <v>4.930000000000001</v>
      </c>
      <c r="N82" s="79">
        <f t="shared" si="14"/>
        <v>4</v>
      </c>
      <c r="O82" s="79">
        <f t="shared" si="14"/>
        <v>10</v>
      </c>
      <c r="P82" s="79">
        <f t="shared" si="14"/>
        <v>0</v>
      </c>
      <c r="Q82" s="79">
        <f t="shared" si="14"/>
        <v>95.51</v>
      </c>
      <c r="R82" s="79">
        <f t="shared" si="14"/>
        <v>7.3500000000000005</v>
      </c>
      <c r="S82" s="79">
        <f t="shared" si="14"/>
        <v>3.5999999999999996</v>
      </c>
      <c r="T82" s="79">
        <f t="shared" si="14"/>
        <v>6.074999999999999</v>
      </c>
      <c r="U82" s="79">
        <f t="shared" si="14"/>
        <v>16.5</v>
      </c>
      <c r="V82" s="79">
        <f t="shared" si="14"/>
        <v>6</v>
      </c>
      <c r="W82" s="79">
        <f t="shared" si="14"/>
        <v>26.4</v>
      </c>
      <c r="X82" s="79">
        <f t="shared" si="14"/>
        <v>5.3999999999999995</v>
      </c>
      <c r="Y82" s="79">
        <f t="shared" si="14"/>
        <v>48.99000000000001</v>
      </c>
      <c r="Z82" s="79">
        <f t="shared" si="14"/>
        <v>3</v>
      </c>
      <c r="AA82" s="79">
        <f t="shared" si="14"/>
        <v>20</v>
      </c>
      <c r="AB82" s="79">
        <f t="shared" si="14"/>
        <v>15</v>
      </c>
      <c r="AC82" s="79">
        <f t="shared" si="14"/>
        <v>100</v>
      </c>
      <c r="AD82" s="79">
        <f t="shared" si="14"/>
        <v>100</v>
      </c>
      <c r="AE82" s="79">
        <f t="shared" si="14"/>
        <v>8</v>
      </c>
      <c r="AF82" s="79">
        <f t="shared" si="14"/>
        <v>0</v>
      </c>
      <c r="AG82" s="79">
        <f t="shared" si="14"/>
        <v>0</v>
      </c>
      <c r="AH82" s="79">
        <f t="shared" si="14"/>
        <v>0</v>
      </c>
      <c r="AI82" s="79">
        <f t="shared" si="14"/>
        <v>0</v>
      </c>
      <c r="AJ82" s="56"/>
      <c r="AK82" s="34"/>
    </row>
    <row r="83" spans="2:37" ht="16.5" thickBot="1">
      <c r="B83" s="144" t="s">
        <v>21</v>
      </c>
      <c r="C83" s="145"/>
      <c r="D83" s="146"/>
      <c r="E83" s="68"/>
      <c r="F83" s="68">
        <f aca="true" t="shared" si="15" ref="F83:AI83">F19+F54+F81+F75+F42+F30+F61</f>
        <v>390</v>
      </c>
      <c r="G83" s="68">
        <f t="shared" si="15"/>
        <v>2160</v>
      </c>
      <c r="H83" s="68">
        <f t="shared" si="15"/>
        <v>413.6</v>
      </c>
      <c r="I83" s="68">
        <f t="shared" si="15"/>
        <v>1000</v>
      </c>
      <c r="J83" s="68">
        <f t="shared" si="15"/>
        <v>29.700000000000006</v>
      </c>
      <c r="K83" s="68">
        <f t="shared" si="15"/>
        <v>378</v>
      </c>
      <c r="L83" s="68">
        <f t="shared" si="15"/>
        <v>298.79999999999995</v>
      </c>
      <c r="M83" s="68">
        <f t="shared" si="15"/>
        <v>2223.4300000000003</v>
      </c>
      <c r="N83" s="68">
        <f t="shared" si="15"/>
        <v>1280</v>
      </c>
      <c r="O83" s="68">
        <f t="shared" si="15"/>
        <v>240</v>
      </c>
      <c r="P83" s="68">
        <f t="shared" si="15"/>
        <v>0</v>
      </c>
      <c r="Q83" s="68">
        <f t="shared" si="15"/>
        <v>955.1</v>
      </c>
      <c r="R83" s="68">
        <f t="shared" si="15"/>
        <v>110.25</v>
      </c>
      <c r="S83" s="68">
        <f t="shared" si="15"/>
        <v>54</v>
      </c>
      <c r="T83" s="68">
        <f t="shared" si="15"/>
        <v>203.00625</v>
      </c>
      <c r="U83" s="68">
        <f t="shared" si="15"/>
        <v>1237.5</v>
      </c>
      <c r="V83" s="68">
        <f t="shared" si="15"/>
        <v>510</v>
      </c>
      <c r="W83" s="68">
        <f t="shared" si="15"/>
        <v>3431.999999999999</v>
      </c>
      <c r="X83" s="68">
        <f t="shared" si="15"/>
        <v>231.11999999999998</v>
      </c>
      <c r="Y83" s="68">
        <f t="shared" si="15"/>
        <v>1665.6599999999999</v>
      </c>
      <c r="Z83" s="68">
        <f t="shared" si="15"/>
        <v>102.60000000000001</v>
      </c>
      <c r="AA83" s="68">
        <f t="shared" si="15"/>
        <v>900</v>
      </c>
      <c r="AB83" s="68">
        <f t="shared" si="15"/>
        <v>1650</v>
      </c>
      <c r="AC83" s="68">
        <f t="shared" si="15"/>
        <v>1400</v>
      </c>
      <c r="AD83" s="68">
        <f t="shared" si="15"/>
        <v>1170</v>
      </c>
      <c r="AE83" s="68">
        <f t="shared" si="15"/>
        <v>960</v>
      </c>
      <c r="AF83" s="68">
        <f t="shared" si="15"/>
        <v>0</v>
      </c>
      <c r="AG83" s="68">
        <f t="shared" si="15"/>
        <v>0</v>
      </c>
      <c r="AH83" s="68">
        <f t="shared" si="15"/>
        <v>0</v>
      </c>
      <c r="AI83" s="68">
        <f t="shared" si="15"/>
        <v>0</v>
      </c>
      <c r="AJ83" s="43">
        <f>SUM(F83:AI83)</f>
        <v>22994.76625</v>
      </c>
      <c r="AK83" s="34"/>
    </row>
    <row r="84" spans="2:37" ht="16.5" thickBot="1">
      <c r="B84" s="141" t="s">
        <v>22</v>
      </c>
      <c r="C84" s="142"/>
      <c r="D84" s="143"/>
      <c r="E84" s="69"/>
      <c r="F84" s="70">
        <f>F83/F82</f>
        <v>1.95</v>
      </c>
      <c r="G84" s="70">
        <f aca="true" t="shared" si="16" ref="G84:AI84">G83/G82</f>
        <v>10.8</v>
      </c>
      <c r="H84" s="70">
        <f t="shared" si="16"/>
        <v>25.85</v>
      </c>
      <c r="I84" s="70">
        <f t="shared" si="16"/>
        <v>5</v>
      </c>
      <c r="J84" s="70">
        <f t="shared" si="16"/>
        <v>11</v>
      </c>
      <c r="K84" s="70">
        <f t="shared" si="16"/>
        <v>42</v>
      </c>
      <c r="L84" s="70">
        <f t="shared" si="16"/>
        <v>83</v>
      </c>
      <c r="M84" s="70">
        <f t="shared" si="16"/>
        <v>451</v>
      </c>
      <c r="N84" s="70">
        <f t="shared" si="16"/>
        <v>320</v>
      </c>
      <c r="O84" s="70">
        <f t="shared" si="16"/>
        <v>24</v>
      </c>
      <c r="P84" s="70" t="e">
        <f t="shared" si="16"/>
        <v>#DIV/0!</v>
      </c>
      <c r="Q84" s="70">
        <f t="shared" si="16"/>
        <v>10</v>
      </c>
      <c r="R84" s="70">
        <f t="shared" si="16"/>
        <v>14.999999999999998</v>
      </c>
      <c r="S84" s="70">
        <f t="shared" si="16"/>
        <v>15.000000000000002</v>
      </c>
      <c r="T84" s="70">
        <f t="shared" si="16"/>
        <v>33.41666666666667</v>
      </c>
      <c r="U84" s="70">
        <f t="shared" si="16"/>
        <v>75</v>
      </c>
      <c r="V84" s="70">
        <f t="shared" si="16"/>
        <v>85</v>
      </c>
      <c r="W84" s="70">
        <f t="shared" si="16"/>
        <v>129.99999999999997</v>
      </c>
      <c r="X84" s="70">
        <f t="shared" si="16"/>
        <v>42.8</v>
      </c>
      <c r="Y84" s="70">
        <f t="shared" si="16"/>
        <v>33.99999999999999</v>
      </c>
      <c r="Z84" s="70">
        <f t="shared" si="16"/>
        <v>34.2</v>
      </c>
      <c r="AA84" s="70">
        <f t="shared" si="16"/>
        <v>45</v>
      </c>
      <c r="AB84" s="70">
        <f t="shared" si="16"/>
        <v>110</v>
      </c>
      <c r="AC84" s="70">
        <f t="shared" si="16"/>
        <v>14</v>
      </c>
      <c r="AD84" s="70">
        <f t="shared" si="16"/>
        <v>11.7</v>
      </c>
      <c r="AE84" s="70">
        <f t="shared" si="16"/>
        <v>120</v>
      </c>
      <c r="AF84" s="70" t="e">
        <f t="shared" si="16"/>
        <v>#DIV/0!</v>
      </c>
      <c r="AG84" s="70" t="e">
        <f t="shared" si="16"/>
        <v>#DIV/0!</v>
      </c>
      <c r="AH84" s="70" t="e">
        <f t="shared" si="16"/>
        <v>#DIV/0!</v>
      </c>
      <c r="AI84" s="70" t="e">
        <f t="shared" si="16"/>
        <v>#DIV/0!</v>
      </c>
      <c r="AJ84" s="40"/>
      <c r="AK84" s="71"/>
    </row>
    <row r="85" spans="2:37" ht="15.75">
      <c r="B85" s="151" t="s">
        <v>24</v>
      </c>
      <c r="C85" s="152"/>
      <c r="D85" s="152"/>
      <c r="E85" s="72"/>
      <c r="F85" s="78">
        <f aca="true" t="shared" si="17" ref="F85:AI85">F17+F28</f>
        <v>200</v>
      </c>
      <c r="G85" s="78">
        <f t="shared" si="17"/>
        <v>200</v>
      </c>
      <c r="H85" s="78">
        <f t="shared" si="17"/>
        <v>0</v>
      </c>
      <c r="I85" s="78">
        <f t="shared" si="17"/>
        <v>200</v>
      </c>
      <c r="J85" s="78">
        <f t="shared" si="17"/>
        <v>0.2</v>
      </c>
      <c r="K85" s="78">
        <f t="shared" si="17"/>
        <v>3</v>
      </c>
      <c r="L85" s="78">
        <f t="shared" si="17"/>
        <v>0</v>
      </c>
      <c r="M85" s="78">
        <f t="shared" si="17"/>
        <v>3</v>
      </c>
      <c r="N85" s="78">
        <f t="shared" si="17"/>
        <v>4</v>
      </c>
      <c r="O85" s="78">
        <f t="shared" si="17"/>
        <v>10</v>
      </c>
      <c r="P85" s="78">
        <f t="shared" si="17"/>
        <v>0</v>
      </c>
      <c r="Q85" s="78">
        <f t="shared" si="17"/>
        <v>0</v>
      </c>
      <c r="R85" s="78">
        <f t="shared" si="17"/>
        <v>0</v>
      </c>
      <c r="S85" s="78">
        <f t="shared" si="17"/>
        <v>0</v>
      </c>
      <c r="T85" s="78">
        <f t="shared" si="17"/>
        <v>0</v>
      </c>
      <c r="U85" s="78">
        <f t="shared" si="17"/>
        <v>0</v>
      </c>
      <c r="V85" s="78">
        <f t="shared" si="17"/>
        <v>0</v>
      </c>
      <c r="W85" s="78">
        <f t="shared" si="17"/>
        <v>0</v>
      </c>
      <c r="X85" s="78">
        <f t="shared" si="17"/>
        <v>0</v>
      </c>
      <c r="Y85" s="78">
        <f t="shared" si="17"/>
        <v>32.800000000000004</v>
      </c>
      <c r="Z85" s="78">
        <f t="shared" si="17"/>
        <v>0</v>
      </c>
      <c r="AA85" s="78">
        <f t="shared" si="17"/>
        <v>0</v>
      </c>
      <c r="AB85" s="78">
        <f t="shared" si="17"/>
        <v>0</v>
      </c>
      <c r="AC85" s="78">
        <f t="shared" si="17"/>
        <v>0</v>
      </c>
      <c r="AD85" s="78">
        <f t="shared" si="17"/>
        <v>0</v>
      </c>
      <c r="AE85" s="78">
        <f t="shared" si="17"/>
        <v>0</v>
      </c>
      <c r="AF85" s="78">
        <f t="shared" si="17"/>
        <v>0</v>
      </c>
      <c r="AG85" s="78">
        <f t="shared" si="17"/>
        <v>0</v>
      </c>
      <c r="AH85" s="78">
        <f t="shared" si="17"/>
        <v>0</v>
      </c>
      <c r="AI85" s="78">
        <f t="shared" si="17"/>
        <v>0</v>
      </c>
      <c r="AJ85" s="72"/>
      <c r="AK85" s="73"/>
    </row>
    <row r="86" spans="2:37" ht="16.5" thickBot="1">
      <c r="B86" s="149" t="s">
        <v>25</v>
      </c>
      <c r="C86" s="150"/>
      <c r="D86" s="150"/>
      <c r="E86" s="74"/>
      <c r="F86" s="74">
        <f aca="true" t="shared" si="18" ref="F86:AI86">F19+F30</f>
        <v>390</v>
      </c>
      <c r="G86" s="74">
        <f t="shared" si="18"/>
        <v>2160</v>
      </c>
      <c r="H86" s="74">
        <f t="shared" si="18"/>
        <v>0</v>
      </c>
      <c r="I86" s="74">
        <f t="shared" si="18"/>
        <v>1000</v>
      </c>
      <c r="J86" s="74">
        <f t="shared" si="18"/>
        <v>2.2</v>
      </c>
      <c r="K86" s="74">
        <f t="shared" si="18"/>
        <v>126</v>
      </c>
      <c r="L86" s="74">
        <f t="shared" si="18"/>
        <v>0</v>
      </c>
      <c r="M86" s="74">
        <f t="shared" si="18"/>
        <v>1353</v>
      </c>
      <c r="N86" s="74">
        <f t="shared" si="18"/>
        <v>1280</v>
      </c>
      <c r="O86" s="74">
        <f t="shared" si="18"/>
        <v>240</v>
      </c>
      <c r="P86" s="74">
        <f t="shared" si="18"/>
        <v>0</v>
      </c>
      <c r="Q86" s="74">
        <f t="shared" si="18"/>
        <v>0</v>
      </c>
      <c r="R86" s="74">
        <f t="shared" si="18"/>
        <v>0</v>
      </c>
      <c r="S86" s="74">
        <f t="shared" si="18"/>
        <v>0</v>
      </c>
      <c r="T86" s="74">
        <f t="shared" si="18"/>
        <v>0</v>
      </c>
      <c r="U86" s="74">
        <f t="shared" si="18"/>
        <v>0</v>
      </c>
      <c r="V86" s="74">
        <f t="shared" si="18"/>
        <v>0</v>
      </c>
      <c r="W86" s="74">
        <f t="shared" si="18"/>
        <v>0</v>
      </c>
      <c r="X86" s="74">
        <f t="shared" si="18"/>
        <v>0</v>
      </c>
      <c r="Y86" s="74">
        <f t="shared" si="18"/>
        <v>1115.2</v>
      </c>
      <c r="Z86" s="74">
        <f t="shared" si="18"/>
        <v>0</v>
      </c>
      <c r="AA86" s="74">
        <f t="shared" si="18"/>
        <v>0</v>
      </c>
      <c r="AB86" s="74">
        <f t="shared" si="18"/>
        <v>0</v>
      </c>
      <c r="AC86" s="74">
        <f t="shared" si="18"/>
        <v>0</v>
      </c>
      <c r="AD86" s="74">
        <f t="shared" si="18"/>
        <v>0</v>
      </c>
      <c r="AE86" s="74">
        <f t="shared" si="18"/>
        <v>0</v>
      </c>
      <c r="AF86" s="74">
        <f t="shared" si="18"/>
        <v>0</v>
      </c>
      <c r="AG86" s="74">
        <f t="shared" si="18"/>
        <v>0</v>
      </c>
      <c r="AH86" s="74">
        <f t="shared" si="18"/>
        <v>0</v>
      </c>
      <c r="AI86" s="74">
        <f t="shared" si="18"/>
        <v>0</v>
      </c>
      <c r="AJ86" s="74">
        <f>SUM(F86:AI86)</f>
        <v>7666.4</v>
      </c>
      <c r="AK86" s="75"/>
    </row>
    <row r="87" spans="2:37" ht="15.75">
      <c r="B87" s="147" t="s">
        <v>26</v>
      </c>
      <c r="C87" s="148"/>
      <c r="D87" s="148"/>
      <c r="E87" s="76"/>
      <c r="F87" s="78">
        <f aca="true" t="shared" si="19" ref="F87:AI87">F40+F52+F59</f>
        <v>0</v>
      </c>
      <c r="G87" s="78">
        <f t="shared" si="19"/>
        <v>0</v>
      </c>
      <c r="H87" s="78">
        <f t="shared" si="19"/>
        <v>10</v>
      </c>
      <c r="I87" s="78">
        <f t="shared" si="19"/>
        <v>0</v>
      </c>
      <c r="J87" s="78">
        <f t="shared" si="19"/>
        <v>1.6500000000000001</v>
      </c>
      <c r="K87" s="78">
        <f t="shared" si="19"/>
        <v>4</v>
      </c>
      <c r="L87" s="78">
        <f t="shared" si="19"/>
        <v>2.4</v>
      </c>
      <c r="M87" s="78">
        <f t="shared" si="19"/>
        <v>1.23</v>
      </c>
      <c r="N87" s="78">
        <f t="shared" si="19"/>
        <v>0</v>
      </c>
      <c r="O87" s="78">
        <f t="shared" si="19"/>
        <v>0</v>
      </c>
      <c r="P87" s="78">
        <f t="shared" si="19"/>
        <v>0</v>
      </c>
      <c r="Q87" s="78">
        <f t="shared" si="19"/>
        <v>61.480000000000004</v>
      </c>
      <c r="R87" s="78">
        <f t="shared" si="19"/>
        <v>4.9</v>
      </c>
      <c r="S87" s="78">
        <f t="shared" si="19"/>
        <v>2.4</v>
      </c>
      <c r="T87" s="78">
        <f t="shared" si="19"/>
        <v>4.05</v>
      </c>
      <c r="U87" s="78">
        <f t="shared" si="19"/>
        <v>11</v>
      </c>
      <c r="V87" s="78">
        <f t="shared" si="19"/>
        <v>4</v>
      </c>
      <c r="W87" s="78">
        <f t="shared" si="19"/>
        <v>17.599999999999998</v>
      </c>
      <c r="X87" s="78">
        <f t="shared" si="19"/>
        <v>3.5999999999999996</v>
      </c>
      <c r="Y87" s="78">
        <f t="shared" si="19"/>
        <v>10.530000000000001</v>
      </c>
      <c r="Z87" s="78">
        <f t="shared" si="19"/>
        <v>2</v>
      </c>
      <c r="AA87" s="78">
        <f t="shared" si="19"/>
        <v>20</v>
      </c>
      <c r="AB87" s="78">
        <f t="shared" si="19"/>
        <v>10</v>
      </c>
      <c r="AC87" s="78">
        <f t="shared" si="19"/>
        <v>0</v>
      </c>
      <c r="AD87" s="78">
        <f t="shared" si="19"/>
        <v>0</v>
      </c>
      <c r="AE87" s="78">
        <f t="shared" si="19"/>
        <v>8</v>
      </c>
      <c r="AF87" s="78">
        <f t="shared" si="19"/>
        <v>0</v>
      </c>
      <c r="AG87" s="78">
        <f t="shared" si="19"/>
        <v>0</v>
      </c>
      <c r="AH87" s="78">
        <f t="shared" si="19"/>
        <v>0</v>
      </c>
      <c r="AI87" s="78">
        <f t="shared" si="19"/>
        <v>0</v>
      </c>
      <c r="AJ87" s="76"/>
      <c r="AK87" s="73"/>
    </row>
    <row r="88" spans="2:37" ht="16.5" thickBot="1">
      <c r="B88" s="95" t="s">
        <v>27</v>
      </c>
      <c r="C88" s="137"/>
      <c r="D88" s="137"/>
      <c r="E88" s="77"/>
      <c r="F88" s="74">
        <f aca="true" t="shared" si="20" ref="F88:AI88">F42+F54+F61</f>
        <v>0</v>
      </c>
      <c r="G88" s="74">
        <f t="shared" si="20"/>
        <v>0</v>
      </c>
      <c r="H88" s="74">
        <f t="shared" si="20"/>
        <v>258.5</v>
      </c>
      <c r="I88" s="74">
        <f t="shared" si="20"/>
        <v>0</v>
      </c>
      <c r="J88" s="74">
        <f t="shared" si="20"/>
        <v>18.150000000000002</v>
      </c>
      <c r="K88" s="74">
        <f t="shared" si="20"/>
        <v>168</v>
      </c>
      <c r="L88" s="74">
        <f t="shared" si="20"/>
        <v>199.2</v>
      </c>
      <c r="M88" s="74">
        <f t="shared" si="20"/>
        <v>554.73</v>
      </c>
      <c r="N88" s="74">
        <f t="shared" si="20"/>
        <v>0</v>
      </c>
      <c r="O88" s="74">
        <f t="shared" si="20"/>
        <v>0</v>
      </c>
      <c r="P88" s="74">
        <f t="shared" si="20"/>
        <v>0</v>
      </c>
      <c r="Q88" s="74">
        <f t="shared" si="20"/>
        <v>614.8</v>
      </c>
      <c r="R88" s="74">
        <f t="shared" si="20"/>
        <v>73.5</v>
      </c>
      <c r="S88" s="74">
        <f t="shared" si="20"/>
        <v>36</v>
      </c>
      <c r="T88" s="74">
        <f t="shared" si="20"/>
        <v>134.15625</v>
      </c>
      <c r="U88" s="74">
        <f t="shared" si="20"/>
        <v>825</v>
      </c>
      <c r="V88" s="74">
        <f t="shared" si="20"/>
        <v>340</v>
      </c>
      <c r="W88" s="74">
        <f t="shared" si="20"/>
        <v>2287.9999999999995</v>
      </c>
      <c r="X88" s="74">
        <f t="shared" si="20"/>
        <v>154.07999999999998</v>
      </c>
      <c r="Y88" s="74">
        <f t="shared" si="20"/>
        <v>358.02</v>
      </c>
      <c r="Z88" s="74">
        <f t="shared" si="20"/>
        <v>68.4</v>
      </c>
      <c r="AA88" s="74">
        <f t="shared" si="20"/>
        <v>900</v>
      </c>
      <c r="AB88" s="74">
        <f t="shared" si="20"/>
        <v>1100</v>
      </c>
      <c r="AC88" s="74">
        <f t="shared" si="20"/>
        <v>0</v>
      </c>
      <c r="AD88" s="74">
        <f t="shared" si="20"/>
        <v>0</v>
      </c>
      <c r="AE88" s="74">
        <f t="shared" si="20"/>
        <v>960</v>
      </c>
      <c r="AF88" s="74">
        <f t="shared" si="20"/>
        <v>0</v>
      </c>
      <c r="AG88" s="74">
        <f t="shared" si="20"/>
        <v>0</v>
      </c>
      <c r="AH88" s="74">
        <f t="shared" si="20"/>
        <v>0</v>
      </c>
      <c r="AI88" s="74">
        <f t="shared" si="20"/>
        <v>0</v>
      </c>
      <c r="AJ88" s="74">
        <f>SUM(F88:AI88)</f>
        <v>9050.53625</v>
      </c>
      <c r="AK88" s="75"/>
    </row>
    <row r="89" spans="2:37" ht="15.75">
      <c r="B89" s="147" t="s">
        <v>28</v>
      </c>
      <c r="C89" s="148"/>
      <c r="D89" s="148"/>
      <c r="E89" s="76"/>
      <c r="F89" s="78">
        <f aca="true" t="shared" si="21" ref="F89:AI89">F73+F79</f>
        <v>0</v>
      </c>
      <c r="G89" s="78">
        <f t="shared" si="21"/>
        <v>0</v>
      </c>
      <c r="H89" s="78">
        <f t="shared" si="21"/>
        <v>6</v>
      </c>
      <c r="I89" s="78">
        <f t="shared" si="21"/>
        <v>0</v>
      </c>
      <c r="J89" s="78">
        <f t="shared" si="21"/>
        <v>0.8500000000000001</v>
      </c>
      <c r="K89" s="78">
        <f t="shared" si="21"/>
        <v>2</v>
      </c>
      <c r="L89" s="78">
        <f t="shared" si="21"/>
        <v>1.2</v>
      </c>
      <c r="M89" s="78">
        <f t="shared" si="21"/>
        <v>0.7000000000000001</v>
      </c>
      <c r="N89" s="78">
        <f t="shared" si="21"/>
        <v>0</v>
      </c>
      <c r="O89" s="78">
        <f t="shared" si="21"/>
        <v>0</v>
      </c>
      <c r="P89" s="78">
        <f t="shared" si="21"/>
        <v>0</v>
      </c>
      <c r="Q89" s="78">
        <f t="shared" si="21"/>
        <v>34.03</v>
      </c>
      <c r="R89" s="78">
        <f t="shared" si="21"/>
        <v>2.45</v>
      </c>
      <c r="S89" s="78">
        <f t="shared" si="21"/>
        <v>1.2</v>
      </c>
      <c r="T89" s="78">
        <f t="shared" si="21"/>
        <v>2.025</v>
      </c>
      <c r="U89" s="78">
        <f t="shared" si="21"/>
        <v>5.5</v>
      </c>
      <c r="V89" s="78">
        <f t="shared" si="21"/>
        <v>2</v>
      </c>
      <c r="W89" s="78">
        <f t="shared" si="21"/>
        <v>8.799999999999999</v>
      </c>
      <c r="X89" s="78">
        <f t="shared" si="21"/>
        <v>1.7999999999999998</v>
      </c>
      <c r="Y89" s="78">
        <f t="shared" si="21"/>
        <v>5.66</v>
      </c>
      <c r="Z89" s="78">
        <f t="shared" si="21"/>
        <v>1</v>
      </c>
      <c r="AA89" s="78">
        <f t="shared" si="21"/>
        <v>0</v>
      </c>
      <c r="AB89" s="78">
        <f t="shared" si="21"/>
        <v>5</v>
      </c>
      <c r="AC89" s="78">
        <f t="shared" si="21"/>
        <v>100</v>
      </c>
      <c r="AD89" s="78">
        <f t="shared" si="21"/>
        <v>100</v>
      </c>
      <c r="AE89" s="78">
        <f t="shared" si="21"/>
        <v>0</v>
      </c>
      <c r="AF89" s="78">
        <f t="shared" si="21"/>
        <v>0</v>
      </c>
      <c r="AG89" s="78">
        <f t="shared" si="21"/>
        <v>0</v>
      </c>
      <c r="AH89" s="78">
        <f t="shared" si="21"/>
        <v>0</v>
      </c>
      <c r="AI89" s="78">
        <f t="shared" si="21"/>
        <v>0</v>
      </c>
      <c r="AJ89" s="76"/>
      <c r="AK89" s="73"/>
    </row>
    <row r="90" spans="2:37" ht="16.5" thickBot="1">
      <c r="B90" s="95" t="s">
        <v>29</v>
      </c>
      <c r="C90" s="137"/>
      <c r="D90" s="137"/>
      <c r="E90" s="77"/>
      <c r="F90" s="74">
        <f aca="true" t="shared" si="22" ref="F90:AI90">F75+F81</f>
        <v>0</v>
      </c>
      <c r="G90" s="74">
        <f t="shared" si="22"/>
        <v>0</v>
      </c>
      <c r="H90" s="74">
        <f t="shared" si="22"/>
        <v>155.10000000000002</v>
      </c>
      <c r="I90" s="74">
        <f t="shared" si="22"/>
        <v>0</v>
      </c>
      <c r="J90" s="74">
        <f t="shared" si="22"/>
        <v>9.350000000000001</v>
      </c>
      <c r="K90" s="74">
        <f t="shared" si="22"/>
        <v>84</v>
      </c>
      <c r="L90" s="74">
        <f t="shared" si="22"/>
        <v>99.6</v>
      </c>
      <c r="M90" s="74">
        <f t="shared" si="22"/>
        <v>315.70000000000005</v>
      </c>
      <c r="N90" s="74">
        <f t="shared" si="22"/>
        <v>0</v>
      </c>
      <c r="O90" s="74">
        <f t="shared" si="22"/>
        <v>0</v>
      </c>
      <c r="P90" s="74">
        <f t="shared" si="22"/>
        <v>0</v>
      </c>
      <c r="Q90" s="74">
        <f t="shared" si="22"/>
        <v>340.3</v>
      </c>
      <c r="R90" s="74">
        <f t="shared" si="22"/>
        <v>36.75</v>
      </c>
      <c r="S90" s="74">
        <f t="shared" si="22"/>
        <v>18</v>
      </c>
      <c r="T90" s="74">
        <f t="shared" si="22"/>
        <v>68.85</v>
      </c>
      <c r="U90" s="74">
        <f t="shared" si="22"/>
        <v>412.5</v>
      </c>
      <c r="V90" s="74">
        <f t="shared" si="22"/>
        <v>170</v>
      </c>
      <c r="W90" s="74">
        <f t="shared" si="22"/>
        <v>1143.9999999999998</v>
      </c>
      <c r="X90" s="74">
        <f t="shared" si="22"/>
        <v>77.03999999999999</v>
      </c>
      <c r="Y90" s="74">
        <f t="shared" si="22"/>
        <v>192.44</v>
      </c>
      <c r="Z90" s="74">
        <f t="shared" si="22"/>
        <v>34.2</v>
      </c>
      <c r="AA90" s="74">
        <f t="shared" si="22"/>
        <v>0</v>
      </c>
      <c r="AB90" s="74">
        <f t="shared" si="22"/>
        <v>550</v>
      </c>
      <c r="AC90" s="74">
        <f t="shared" si="22"/>
        <v>1400</v>
      </c>
      <c r="AD90" s="74">
        <f t="shared" si="22"/>
        <v>1170</v>
      </c>
      <c r="AE90" s="74">
        <f t="shared" si="22"/>
        <v>0</v>
      </c>
      <c r="AF90" s="74">
        <f t="shared" si="22"/>
        <v>0</v>
      </c>
      <c r="AG90" s="74">
        <f t="shared" si="22"/>
        <v>0</v>
      </c>
      <c r="AH90" s="74">
        <f t="shared" si="22"/>
        <v>0</v>
      </c>
      <c r="AI90" s="74">
        <f t="shared" si="22"/>
        <v>0</v>
      </c>
      <c r="AJ90" s="74">
        <f>SUM(F90:AI90)</f>
        <v>6277.83</v>
      </c>
      <c r="AK90" s="75"/>
    </row>
    <row r="91" ht="15">
      <c r="AJ91" s="1">
        <f>SUM(AJ86:AJ90)</f>
        <v>22994.76625</v>
      </c>
    </row>
  </sheetData>
  <mergeCells count="105">
    <mergeCell ref="B90:D90"/>
    <mergeCell ref="B86:D86"/>
    <mergeCell ref="B87:D87"/>
    <mergeCell ref="B88:D88"/>
    <mergeCell ref="B89:D89"/>
    <mergeCell ref="B82:D82"/>
    <mergeCell ref="B83:D83"/>
    <mergeCell ref="B84:D84"/>
    <mergeCell ref="B85:D85"/>
    <mergeCell ref="B76:D76"/>
    <mergeCell ref="B77:D77"/>
    <mergeCell ref="B80:D80"/>
    <mergeCell ref="B81:D81"/>
    <mergeCell ref="B70:D70"/>
    <mergeCell ref="B71:D71"/>
    <mergeCell ref="B74:D74"/>
    <mergeCell ref="B75:D75"/>
    <mergeCell ref="B66:D66"/>
    <mergeCell ref="B67:D67"/>
    <mergeCell ref="B68:D68"/>
    <mergeCell ref="B69:D69"/>
    <mergeCell ref="B62:D62"/>
    <mergeCell ref="B63:D63"/>
    <mergeCell ref="B64:D64"/>
    <mergeCell ref="B65:D65"/>
    <mergeCell ref="B56:D56"/>
    <mergeCell ref="B57:D57"/>
    <mergeCell ref="B60:D60"/>
    <mergeCell ref="B61:D61"/>
    <mergeCell ref="B50:D50"/>
    <mergeCell ref="B53:D53"/>
    <mergeCell ref="B54:D54"/>
    <mergeCell ref="B55:D55"/>
    <mergeCell ref="B46:D46"/>
    <mergeCell ref="B47:D47"/>
    <mergeCell ref="B48:D48"/>
    <mergeCell ref="B49:D49"/>
    <mergeCell ref="B42:D42"/>
    <mergeCell ref="B43:D43"/>
    <mergeCell ref="B44:D44"/>
    <mergeCell ref="B45:D45"/>
    <mergeCell ref="B36:D36"/>
    <mergeCell ref="B37:D37"/>
    <mergeCell ref="B38:D38"/>
    <mergeCell ref="B41:D41"/>
    <mergeCell ref="B32:D32"/>
    <mergeCell ref="B33:D33"/>
    <mergeCell ref="B34:D34"/>
    <mergeCell ref="B35:D35"/>
    <mergeCell ref="B26:D26"/>
    <mergeCell ref="B29:D29"/>
    <mergeCell ref="B30:D30"/>
    <mergeCell ref="B31:D31"/>
    <mergeCell ref="B22:D22"/>
    <mergeCell ref="B23:D23"/>
    <mergeCell ref="B24:D24"/>
    <mergeCell ref="B25:D25"/>
    <mergeCell ref="B18:D18"/>
    <mergeCell ref="B19:D19"/>
    <mergeCell ref="B20:D20"/>
    <mergeCell ref="B21:D21"/>
    <mergeCell ref="B12:D12"/>
    <mergeCell ref="B13:D13"/>
    <mergeCell ref="B14:D14"/>
    <mergeCell ref="B15:D15"/>
    <mergeCell ref="AK6:AK8"/>
    <mergeCell ref="B9:D9"/>
    <mergeCell ref="B10:D10"/>
    <mergeCell ref="B11:D11"/>
    <mergeCell ref="AG6:AG8"/>
    <mergeCell ref="AH6:AH8"/>
    <mergeCell ref="AI6:AI8"/>
    <mergeCell ref="AJ6:AJ8"/>
    <mergeCell ref="AC6:AC8"/>
    <mergeCell ref="AD6:AD8"/>
    <mergeCell ref="AE6:AE8"/>
    <mergeCell ref="AF6:AF8"/>
    <mergeCell ref="Y6:Y8"/>
    <mergeCell ref="Z6:Z8"/>
    <mergeCell ref="AA6:AA8"/>
    <mergeCell ref="AB6:AB8"/>
    <mergeCell ref="U6:U8"/>
    <mergeCell ref="V6:V8"/>
    <mergeCell ref="W6:W8"/>
    <mergeCell ref="X6:X8"/>
    <mergeCell ref="Q6:Q8"/>
    <mergeCell ref="R6:R8"/>
    <mergeCell ref="S6:S8"/>
    <mergeCell ref="T6:T8"/>
    <mergeCell ref="M6:M8"/>
    <mergeCell ref="N6:N8"/>
    <mergeCell ref="O6:O8"/>
    <mergeCell ref="P6:P8"/>
    <mergeCell ref="I6:I8"/>
    <mergeCell ref="J6:J8"/>
    <mergeCell ref="K6:K8"/>
    <mergeCell ref="L6:L8"/>
    <mergeCell ref="E6:E8"/>
    <mergeCell ref="F6:F8"/>
    <mergeCell ref="G6:G8"/>
    <mergeCell ref="H6:H8"/>
    <mergeCell ref="P1:AJ1"/>
    <mergeCell ref="B2:O2"/>
    <mergeCell ref="P2:AJ2"/>
    <mergeCell ref="B4:O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AK88"/>
  <sheetViews>
    <sheetView workbookViewId="0" topLeftCell="A1">
      <selection activeCell="F21" sqref="F21"/>
    </sheetView>
  </sheetViews>
  <sheetFormatPr defaultColWidth="9.140625" defaultRowHeight="15"/>
  <sheetData>
    <row r="1" spans="2:37" ht="15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18" t="s">
        <v>0</v>
      </c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0"/>
    </row>
    <row r="2" spans="2:37" ht="15.75">
      <c r="B2" s="118" t="s">
        <v>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 t="s">
        <v>2</v>
      </c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0"/>
    </row>
    <row r="3" spans="2:37" ht="15.75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8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0"/>
    </row>
    <row r="4" spans="2:37" ht="15.75">
      <c r="B4" s="119" t="s">
        <v>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14"/>
    </row>
    <row r="5" spans="2:37" ht="15.75">
      <c r="B5" s="11"/>
      <c r="C5" s="11"/>
      <c r="D5" s="11"/>
      <c r="E5" s="11"/>
      <c r="F5" s="11"/>
      <c r="G5" s="11"/>
      <c r="H5" s="11"/>
      <c r="I5" s="11" t="s">
        <v>163</v>
      </c>
      <c r="J5" s="11"/>
      <c r="K5" s="11"/>
      <c r="L5" s="11"/>
      <c r="M5" s="11"/>
      <c r="N5" s="11"/>
      <c r="O5" s="11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14"/>
    </row>
    <row r="6" spans="2:37" ht="15.75">
      <c r="B6" s="15"/>
      <c r="C6" s="16"/>
      <c r="D6" s="17"/>
      <c r="E6" s="124" t="s">
        <v>4</v>
      </c>
      <c r="F6" s="117" t="s">
        <v>30</v>
      </c>
      <c r="G6" s="117" t="s">
        <v>31</v>
      </c>
      <c r="H6" s="117" t="s">
        <v>47</v>
      </c>
      <c r="I6" s="117" t="s">
        <v>123</v>
      </c>
      <c r="J6" s="117" t="s">
        <v>34</v>
      </c>
      <c r="K6" s="106" t="s">
        <v>33</v>
      </c>
      <c r="L6" s="117" t="s">
        <v>43</v>
      </c>
      <c r="M6" s="106" t="s">
        <v>101</v>
      </c>
      <c r="N6" s="117" t="s">
        <v>38</v>
      </c>
      <c r="O6" s="117" t="s">
        <v>39</v>
      </c>
      <c r="P6" s="117" t="s">
        <v>42</v>
      </c>
      <c r="Q6" s="117" t="s">
        <v>45</v>
      </c>
      <c r="R6" s="106" t="s">
        <v>50</v>
      </c>
      <c r="S6" s="106" t="s">
        <v>35</v>
      </c>
      <c r="T6" s="106" t="s">
        <v>143</v>
      </c>
      <c r="U6" s="106" t="s">
        <v>86</v>
      </c>
      <c r="V6" s="106" t="s">
        <v>54</v>
      </c>
      <c r="W6" s="106" t="s">
        <v>156</v>
      </c>
      <c r="X6" s="106" t="s">
        <v>164</v>
      </c>
      <c r="Y6" s="106" t="s">
        <v>83</v>
      </c>
      <c r="Z6" s="106" t="s">
        <v>54</v>
      </c>
      <c r="AA6" s="106" t="s">
        <v>143</v>
      </c>
      <c r="AB6" s="117" t="s">
        <v>109</v>
      </c>
      <c r="AC6" s="106" t="s">
        <v>87</v>
      </c>
      <c r="AD6" s="117" t="s">
        <v>165</v>
      </c>
      <c r="AE6" s="117" t="s">
        <v>92</v>
      </c>
      <c r="AF6" s="154"/>
      <c r="AG6" s="154"/>
      <c r="AH6" s="154"/>
      <c r="AI6" s="154"/>
      <c r="AJ6" s="120" t="s">
        <v>5</v>
      </c>
      <c r="AK6" s="134" t="s">
        <v>23</v>
      </c>
    </row>
    <row r="7" spans="2:37" ht="15.75">
      <c r="B7" s="18" t="s">
        <v>6</v>
      </c>
      <c r="C7" s="19" t="s">
        <v>7</v>
      </c>
      <c r="D7" s="20"/>
      <c r="E7" s="124"/>
      <c r="F7" s="117"/>
      <c r="G7" s="117"/>
      <c r="H7" s="117"/>
      <c r="I7" s="117"/>
      <c r="J7" s="117"/>
      <c r="K7" s="107"/>
      <c r="L7" s="117"/>
      <c r="M7" s="107"/>
      <c r="N7" s="117"/>
      <c r="O7" s="117"/>
      <c r="P7" s="117"/>
      <c r="Q7" s="11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17"/>
      <c r="AC7" s="107"/>
      <c r="AD7" s="117"/>
      <c r="AE7" s="117"/>
      <c r="AF7" s="155"/>
      <c r="AG7" s="155"/>
      <c r="AH7" s="155"/>
      <c r="AI7" s="155"/>
      <c r="AJ7" s="120"/>
      <c r="AK7" s="135"/>
    </row>
    <row r="8" spans="2:37" ht="16.5" thickBot="1">
      <c r="B8" s="18"/>
      <c r="C8" s="19"/>
      <c r="D8" s="20"/>
      <c r="E8" s="125"/>
      <c r="F8" s="106"/>
      <c r="G8" s="106"/>
      <c r="H8" s="106"/>
      <c r="I8" s="106"/>
      <c r="J8" s="106"/>
      <c r="K8" s="107"/>
      <c r="L8" s="106"/>
      <c r="M8" s="107"/>
      <c r="N8" s="106"/>
      <c r="O8" s="106"/>
      <c r="P8" s="106"/>
      <c r="Q8" s="106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6"/>
      <c r="AC8" s="108"/>
      <c r="AD8" s="106"/>
      <c r="AE8" s="106"/>
      <c r="AF8" s="155"/>
      <c r="AG8" s="155"/>
      <c r="AH8" s="155"/>
      <c r="AI8" s="155"/>
      <c r="AJ8" s="121"/>
      <c r="AK8" s="136"/>
    </row>
    <row r="9" spans="2:37" ht="15.75">
      <c r="B9" s="122" t="s">
        <v>8</v>
      </c>
      <c r="C9" s="123"/>
      <c r="D9" s="123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  <c r="AK9" s="24"/>
    </row>
    <row r="10" spans="2:37" ht="18.75">
      <c r="B10" s="112" t="s">
        <v>166</v>
      </c>
      <c r="C10" s="113"/>
      <c r="D10" s="113"/>
      <c r="E10" s="80" t="s">
        <v>167</v>
      </c>
      <c r="F10" s="82"/>
      <c r="G10" s="82"/>
      <c r="H10" s="82"/>
      <c r="I10" s="82"/>
      <c r="J10" s="82">
        <v>2</v>
      </c>
      <c r="K10" s="82"/>
      <c r="L10" s="82">
        <v>9.45</v>
      </c>
      <c r="M10" s="82"/>
      <c r="N10" s="82"/>
      <c r="O10" s="82">
        <v>13.5</v>
      </c>
      <c r="P10" s="82">
        <v>14.25</v>
      </c>
      <c r="Q10" s="82">
        <v>52.5</v>
      </c>
      <c r="R10" s="82"/>
      <c r="S10" s="82"/>
      <c r="T10" s="82"/>
      <c r="U10" s="82">
        <v>96</v>
      </c>
      <c r="V10" s="82">
        <v>7.5</v>
      </c>
      <c r="W10" s="82"/>
      <c r="X10" s="82"/>
      <c r="Y10" s="82"/>
      <c r="Z10" s="82"/>
      <c r="AA10" s="82"/>
      <c r="AB10" s="82"/>
      <c r="AC10" s="82"/>
      <c r="AD10" s="82"/>
      <c r="AE10" s="26"/>
      <c r="AF10" s="26"/>
      <c r="AG10" s="26"/>
      <c r="AH10" s="26"/>
      <c r="AI10" s="26"/>
      <c r="AJ10" s="27"/>
      <c r="AK10" s="24"/>
    </row>
    <row r="11" spans="2:37" ht="18.75">
      <c r="B11" s="114" t="s">
        <v>66</v>
      </c>
      <c r="C11" s="115"/>
      <c r="D11" s="116"/>
      <c r="E11" s="80">
        <v>20</v>
      </c>
      <c r="F11" s="82"/>
      <c r="G11" s="82"/>
      <c r="H11" s="82">
        <v>20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3"/>
      <c r="Z11" s="83"/>
      <c r="AA11" s="83"/>
      <c r="AB11" s="83"/>
      <c r="AC11" s="83"/>
      <c r="AD11" s="83"/>
      <c r="AE11" s="29"/>
      <c r="AF11" s="29"/>
      <c r="AG11" s="29"/>
      <c r="AH11" s="29"/>
      <c r="AI11" s="29"/>
      <c r="AJ11" s="27"/>
      <c r="AK11" s="30"/>
    </row>
    <row r="12" spans="2:37" ht="18.75">
      <c r="B12" s="114" t="s">
        <v>59</v>
      </c>
      <c r="C12" s="115"/>
      <c r="D12" s="116"/>
      <c r="E12" s="80">
        <v>200</v>
      </c>
      <c r="F12" s="82"/>
      <c r="G12" s="82">
        <v>1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3"/>
      <c r="Z12" s="83"/>
      <c r="AA12" s="83"/>
      <c r="AB12" s="83"/>
      <c r="AC12" s="83"/>
      <c r="AD12" s="83"/>
      <c r="AE12" s="29"/>
      <c r="AF12" s="29"/>
      <c r="AG12" s="29"/>
      <c r="AH12" s="29"/>
      <c r="AI12" s="29"/>
      <c r="AJ12" s="27"/>
      <c r="AK12" s="31"/>
    </row>
    <row r="13" spans="2:37" ht="18.75">
      <c r="B13" s="114"/>
      <c r="C13" s="115"/>
      <c r="D13" s="116"/>
      <c r="E13" s="80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3"/>
      <c r="Z13" s="83"/>
      <c r="AA13" s="83"/>
      <c r="AB13" s="83"/>
      <c r="AC13" s="83"/>
      <c r="AD13" s="83"/>
      <c r="AE13" s="29"/>
      <c r="AF13" s="29"/>
      <c r="AG13" s="29"/>
      <c r="AH13" s="29"/>
      <c r="AI13" s="29"/>
      <c r="AJ13" s="27"/>
      <c r="AK13" s="32"/>
    </row>
    <row r="14" spans="2:37" ht="18.75">
      <c r="B14" s="114" t="s">
        <v>92</v>
      </c>
      <c r="C14" s="115"/>
      <c r="D14" s="116"/>
      <c r="E14" s="80">
        <v>100</v>
      </c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4"/>
      <c r="Y14" s="85"/>
      <c r="Z14" s="86"/>
      <c r="AA14" s="86"/>
      <c r="AB14" s="86"/>
      <c r="AC14" s="86"/>
      <c r="AD14" s="86"/>
      <c r="AE14" s="92">
        <v>100</v>
      </c>
      <c r="AF14" s="92"/>
      <c r="AG14" s="92"/>
      <c r="AH14" s="33"/>
      <c r="AI14" s="19"/>
      <c r="AJ14" s="27"/>
      <c r="AK14" s="34"/>
    </row>
    <row r="15" spans="2:37" ht="16.5" thickBot="1">
      <c r="B15" s="35" t="s">
        <v>9</v>
      </c>
      <c r="C15" s="36">
        <v>1</v>
      </c>
      <c r="D15" s="25" t="s">
        <v>10</v>
      </c>
      <c r="E15" s="25"/>
      <c r="F15" s="26">
        <f>SUM(F10:F14)</f>
        <v>0</v>
      </c>
      <c r="G15" s="26">
        <f>SUM(G10:G14)</f>
        <v>1</v>
      </c>
      <c r="H15" s="26">
        <f aca="true" t="shared" si="0" ref="H15:AI15">SUM(H10:H14)/1000</f>
        <v>0.02</v>
      </c>
      <c r="I15" s="26">
        <f t="shared" si="0"/>
        <v>0</v>
      </c>
      <c r="J15" s="26">
        <f t="shared" si="0"/>
        <v>0.002</v>
      </c>
      <c r="K15" s="26">
        <f t="shared" si="0"/>
        <v>0</v>
      </c>
      <c r="L15" s="26">
        <f t="shared" si="0"/>
        <v>0.00945</v>
      </c>
      <c r="M15" s="26">
        <f t="shared" si="0"/>
        <v>0</v>
      </c>
      <c r="N15" s="26">
        <f t="shared" si="0"/>
        <v>0</v>
      </c>
      <c r="O15" s="26">
        <f t="shared" si="0"/>
        <v>0.0135</v>
      </c>
      <c r="P15" s="26">
        <f t="shared" si="0"/>
        <v>0.01425</v>
      </c>
      <c r="Q15" s="26">
        <f t="shared" si="0"/>
        <v>0.0525</v>
      </c>
      <c r="R15" s="26">
        <f t="shared" si="0"/>
        <v>0</v>
      </c>
      <c r="S15" s="26">
        <f t="shared" si="0"/>
        <v>0</v>
      </c>
      <c r="T15" s="26">
        <f t="shared" si="0"/>
        <v>0</v>
      </c>
      <c r="U15" s="26">
        <f t="shared" si="0"/>
        <v>0.096</v>
      </c>
      <c r="V15" s="26">
        <f t="shared" si="0"/>
        <v>0.0075</v>
      </c>
      <c r="W15" s="26">
        <f t="shared" si="0"/>
        <v>0</v>
      </c>
      <c r="X15" s="26">
        <f t="shared" si="0"/>
        <v>0</v>
      </c>
      <c r="Y15" s="26">
        <f t="shared" si="0"/>
        <v>0</v>
      </c>
      <c r="Z15" s="26">
        <f t="shared" si="0"/>
        <v>0</v>
      </c>
      <c r="AA15" s="26">
        <f t="shared" si="0"/>
        <v>0</v>
      </c>
      <c r="AB15" s="26">
        <f t="shared" si="0"/>
        <v>0</v>
      </c>
      <c r="AC15" s="26">
        <f t="shared" si="0"/>
        <v>0</v>
      </c>
      <c r="AD15" s="26">
        <f t="shared" si="0"/>
        <v>0</v>
      </c>
      <c r="AE15" s="26">
        <f t="shared" si="0"/>
        <v>0.1</v>
      </c>
      <c r="AF15" s="26">
        <f t="shared" si="0"/>
        <v>0</v>
      </c>
      <c r="AG15" s="26">
        <f t="shared" si="0"/>
        <v>0</v>
      </c>
      <c r="AH15" s="26">
        <f t="shared" si="0"/>
        <v>0</v>
      </c>
      <c r="AI15" s="26">
        <f t="shared" si="0"/>
        <v>0</v>
      </c>
      <c r="AJ15" s="27"/>
      <c r="AK15" s="34"/>
    </row>
    <row r="16" spans="2:37" ht="16.5" thickBot="1">
      <c r="B16" s="37" t="s">
        <v>11</v>
      </c>
      <c r="C16" s="38">
        <v>100</v>
      </c>
      <c r="D16" s="28" t="s">
        <v>10</v>
      </c>
      <c r="E16" s="28"/>
      <c r="F16" s="26">
        <f>F15*C16</f>
        <v>0</v>
      </c>
      <c r="G16" s="26">
        <f>G15*C16</f>
        <v>100</v>
      </c>
      <c r="H16" s="26">
        <f>H15*C16</f>
        <v>2</v>
      </c>
      <c r="I16" s="26">
        <f>I15*C16</f>
        <v>0</v>
      </c>
      <c r="J16" s="26">
        <f>J15*C16</f>
        <v>0.2</v>
      </c>
      <c r="K16" s="26">
        <f>K15*C16</f>
        <v>0</v>
      </c>
      <c r="L16" s="26">
        <f>L15*C16</f>
        <v>0.9450000000000001</v>
      </c>
      <c r="M16" s="26">
        <f>M15*C16</f>
        <v>0</v>
      </c>
      <c r="N16" s="26">
        <f>N15*C16</f>
        <v>0</v>
      </c>
      <c r="O16" s="26">
        <f>O15*C16</f>
        <v>1.35</v>
      </c>
      <c r="P16" s="26">
        <f>P15*C16</f>
        <v>1.425</v>
      </c>
      <c r="Q16" s="26">
        <f>Q15*C16</f>
        <v>5.25</v>
      </c>
      <c r="R16" s="26">
        <f>R15*C16</f>
        <v>0</v>
      </c>
      <c r="S16" s="26">
        <f>S15*C16</f>
        <v>0</v>
      </c>
      <c r="T16" s="26">
        <f>T15*C16</f>
        <v>0</v>
      </c>
      <c r="U16" s="26">
        <f>U15*C16</f>
        <v>9.6</v>
      </c>
      <c r="V16" s="26">
        <f>V15*C16</f>
        <v>0.75</v>
      </c>
      <c r="W16" s="26">
        <f>W15*C16</f>
        <v>0</v>
      </c>
      <c r="X16" s="26">
        <f>X15*C16</f>
        <v>0</v>
      </c>
      <c r="Y16" s="26">
        <f>Y15*C16</f>
        <v>0</v>
      </c>
      <c r="Z16" s="26">
        <f>Z15*C16</f>
        <v>0</v>
      </c>
      <c r="AA16" s="26">
        <f>AA15*C16</f>
        <v>0</v>
      </c>
      <c r="AB16" s="26">
        <f>AB15*C16</f>
        <v>0</v>
      </c>
      <c r="AC16" s="26">
        <f>AC15*C16</f>
        <v>0</v>
      </c>
      <c r="AD16" s="26">
        <f>AD15*C16</f>
        <v>0</v>
      </c>
      <c r="AE16" s="26">
        <f>AE15*C16</f>
        <v>10</v>
      </c>
      <c r="AF16" s="26">
        <f>AF15*C16</f>
        <v>0</v>
      </c>
      <c r="AG16" s="26">
        <f>AG15*C16</f>
        <v>0</v>
      </c>
      <c r="AH16" s="26">
        <f>AH15*C16</f>
        <v>0</v>
      </c>
      <c r="AI16" s="26">
        <f>AI15*C16</f>
        <v>0</v>
      </c>
      <c r="AJ16" s="27"/>
      <c r="AK16" s="34"/>
    </row>
    <row r="17" spans="2:37" ht="16.5" thickBot="1">
      <c r="B17" s="126" t="s">
        <v>12</v>
      </c>
      <c r="C17" s="127"/>
      <c r="D17" s="128"/>
      <c r="E17" s="25"/>
      <c r="F17" s="26"/>
      <c r="G17" s="26">
        <v>10.8</v>
      </c>
      <c r="H17" s="26">
        <v>25.85</v>
      </c>
      <c r="I17" s="26"/>
      <c r="J17" s="26">
        <v>11</v>
      </c>
      <c r="K17" s="26"/>
      <c r="L17" s="26">
        <v>83</v>
      </c>
      <c r="M17" s="26"/>
      <c r="N17" s="26"/>
      <c r="O17" s="26">
        <v>15</v>
      </c>
      <c r="P17" s="26">
        <v>15</v>
      </c>
      <c r="Q17" s="26">
        <v>55</v>
      </c>
      <c r="R17" s="40"/>
      <c r="S17" s="40">
        <v>50</v>
      </c>
      <c r="T17" s="40"/>
      <c r="U17" s="40">
        <v>123</v>
      </c>
      <c r="V17" s="40">
        <v>124</v>
      </c>
      <c r="W17" s="40"/>
      <c r="X17" s="40"/>
      <c r="Y17" s="40"/>
      <c r="Z17" s="40"/>
      <c r="AA17" s="40"/>
      <c r="AB17" s="40"/>
      <c r="AC17" s="40"/>
      <c r="AD17" s="40"/>
      <c r="AE17" s="40">
        <v>50</v>
      </c>
      <c r="AF17" s="40"/>
      <c r="AG17" s="40"/>
      <c r="AH17" s="40"/>
      <c r="AI17" s="40"/>
      <c r="AJ17" s="40"/>
      <c r="AK17" s="34"/>
    </row>
    <row r="18" spans="2:37" ht="16.5" thickBot="1">
      <c r="B18" s="129" t="s">
        <v>13</v>
      </c>
      <c r="C18" s="130"/>
      <c r="D18" s="130"/>
      <c r="E18" s="41"/>
      <c r="F18" s="42">
        <f>F17*F16</f>
        <v>0</v>
      </c>
      <c r="G18" s="42">
        <f aca="true" t="shared" si="1" ref="G18:AI18">G16*G17</f>
        <v>1080</v>
      </c>
      <c r="H18" s="42">
        <f t="shared" si="1"/>
        <v>51.7</v>
      </c>
      <c r="I18" s="42">
        <f t="shared" si="1"/>
        <v>0</v>
      </c>
      <c r="J18" s="42">
        <f t="shared" si="1"/>
        <v>2.2</v>
      </c>
      <c r="K18" s="42">
        <f t="shared" si="1"/>
        <v>0</v>
      </c>
      <c r="L18" s="42">
        <f t="shared" si="1"/>
        <v>78.435</v>
      </c>
      <c r="M18" s="42">
        <f t="shared" si="1"/>
        <v>0</v>
      </c>
      <c r="N18" s="42">
        <f t="shared" si="1"/>
        <v>0</v>
      </c>
      <c r="O18" s="42">
        <f t="shared" si="1"/>
        <v>20.25</v>
      </c>
      <c r="P18" s="42">
        <f t="shared" si="1"/>
        <v>21.375</v>
      </c>
      <c r="Q18" s="42">
        <f t="shared" si="1"/>
        <v>288.75</v>
      </c>
      <c r="R18" s="42">
        <f t="shared" si="1"/>
        <v>0</v>
      </c>
      <c r="S18" s="42">
        <f t="shared" si="1"/>
        <v>0</v>
      </c>
      <c r="T18" s="42">
        <f t="shared" si="1"/>
        <v>0</v>
      </c>
      <c r="U18" s="42">
        <f t="shared" si="1"/>
        <v>1180.8</v>
      </c>
      <c r="V18" s="42">
        <f t="shared" si="1"/>
        <v>93</v>
      </c>
      <c r="W18" s="42">
        <f t="shared" si="1"/>
        <v>0</v>
      </c>
      <c r="X18" s="42">
        <f t="shared" si="1"/>
        <v>0</v>
      </c>
      <c r="Y18" s="42">
        <f t="shared" si="1"/>
        <v>0</v>
      </c>
      <c r="Z18" s="42">
        <f t="shared" si="1"/>
        <v>0</v>
      </c>
      <c r="AA18" s="42">
        <f t="shared" si="1"/>
        <v>0</v>
      </c>
      <c r="AB18" s="42">
        <f t="shared" si="1"/>
        <v>0</v>
      </c>
      <c r="AC18" s="42">
        <f t="shared" si="1"/>
        <v>0</v>
      </c>
      <c r="AD18" s="42">
        <f t="shared" si="1"/>
        <v>0</v>
      </c>
      <c r="AE18" s="42">
        <f t="shared" si="1"/>
        <v>500</v>
      </c>
      <c r="AF18" s="42">
        <f t="shared" si="1"/>
        <v>0</v>
      </c>
      <c r="AG18" s="42">
        <f t="shared" si="1"/>
        <v>0</v>
      </c>
      <c r="AH18" s="42">
        <f t="shared" si="1"/>
        <v>0</v>
      </c>
      <c r="AI18" s="42">
        <f t="shared" si="1"/>
        <v>0</v>
      </c>
      <c r="AJ18" s="43">
        <f>SUM(F18:AI18)</f>
        <v>3316.51</v>
      </c>
      <c r="AK18" s="34">
        <f>AJ18/C16</f>
        <v>33.1651</v>
      </c>
    </row>
    <row r="19" spans="2:37" ht="15.75">
      <c r="B19" s="131" t="s">
        <v>14</v>
      </c>
      <c r="C19" s="127"/>
      <c r="D19" s="127"/>
      <c r="E19" s="44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6"/>
      <c r="AA19" s="46"/>
      <c r="AB19" s="46"/>
      <c r="AC19" s="46"/>
      <c r="AD19" s="46"/>
      <c r="AE19" s="46"/>
      <c r="AF19" s="46"/>
      <c r="AG19" s="46"/>
      <c r="AH19" s="47"/>
      <c r="AI19" s="48"/>
      <c r="AJ19" s="46"/>
      <c r="AK19" s="34"/>
    </row>
    <row r="20" spans="2:37" ht="18.75">
      <c r="B20" s="112" t="s">
        <v>166</v>
      </c>
      <c r="C20" s="113"/>
      <c r="D20" s="113"/>
      <c r="E20" s="80" t="s">
        <v>167</v>
      </c>
      <c r="F20" s="82"/>
      <c r="G20" s="82"/>
      <c r="H20" s="82"/>
      <c r="I20" s="82"/>
      <c r="J20" s="82">
        <v>2</v>
      </c>
      <c r="K20" s="82"/>
      <c r="L20" s="82">
        <v>9.45</v>
      </c>
      <c r="M20" s="82"/>
      <c r="N20" s="82"/>
      <c r="O20" s="82">
        <v>13.5</v>
      </c>
      <c r="P20" s="82">
        <v>14.25</v>
      </c>
      <c r="Q20" s="82">
        <v>52.5</v>
      </c>
      <c r="R20" s="82"/>
      <c r="S20" s="82"/>
      <c r="T20" s="82"/>
      <c r="U20" s="82">
        <v>96</v>
      </c>
      <c r="V20" s="82">
        <v>7.5</v>
      </c>
      <c r="W20" s="82"/>
      <c r="X20" s="82"/>
      <c r="Y20" s="82"/>
      <c r="Z20" s="82"/>
      <c r="AA20" s="82"/>
      <c r="AB20" s="82"/>
      <c r="AC20" s="82"/>
      <c r="AD20" s="82"/>
      <c r="AE20" s="26"/>
      <c r="AF20" s="26"/>
      <c r="AG20" s="26"/>
      <c r="AH20" s="26"/>
      <c r="AI20" s="26"/>
      <c r="AJ20" s="27"/>
      <c r="AK20" s="34"/>
    </row>
    <row r="21" spans="2:37" ht="18.75">
      <c r="B21" s="114" t="s">
        <v>66</v>
      </c>
      <c r="C21" s="115"/>
      <c r="D21" s="116"/>
      <c r="E21" s="80">
        <v>20</v>
      </c>
      <c r="F21" s="82"/>
      <c r="G21" s="82"/>
      <c r="H21" s="82">
        <v>20</v>
      </c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3"/>
      <c r="Z21" s="83"/>
      <c r="AA21" s="83"/>
      <c r="AB21" s="83"/>
      <c r="AC21" s="83"/>
      <c r="AD21" s="83"/>
      <c r="AE21" s="29"/>
      <c r="AF21" s="29"/>
      <c r="AG21" s="29"/>
      <c r="AH21" s="29"/>
      <c r="AI21" s="29"/>
      <c r="AJ21" s="27"/>
      <c r="AK21" s="34"/>
    </row>
    <row r="22" spans="2:37" ht="18.75">
      <c r="B22" s="114" t="s">
        <v>59</v>
      </c>
      <c r="C22" s="115"/>
      <c r="D22" s="116"/>
      <c r="E22" s="80">
        <v>200</v>
      </c>
      <c r="F22" s="82"/>
      <c r="G22" s="82">
        <v>1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3"/>
      <c r="Z22" s="83"/>
      <c r="AA22" s="83"/>
      <c r="AB22" s="83"/>
      <c r="AC22" s="83"/>
      <c r="AD22" s="83"/>
      <c r="AE22" s="29"/>
      <c r="AF22" s="29"/>
      <c r="AG22" s="29"/>
      <c r="AH22" s="29"/>
      <c r="AI22" s="29"/>
      <c r="AJ22" s="27"/>
      <c r="AK22" s="34"/>
    </row>
    <row r="23" spans="2:37" ht="18.75">
      <c r="B23" s="114"/>
      <c r="C23" s="115"/>
      <c r="D23" s="116"/>
      <c r="E23" s="80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3"/>
      <c r="Z23" s="83"/>
      <c r="AA23" s="83"/>
      <c r="AB23" s="83"/>
      <c r="AC23" s="83"/>
      <c r="AD23" s="83"/>
      <c r="AE23" s="29"/>
      <c r="AF23" s="29"/>
      <c r="AG23" s="29"/>
      <c r="AH23" s="29"/>
      <c r="AI23" s="29"/>
      <c r="AJ23" s="27"/>
      <c r="AK23" s="34"/>
    </row>
    <row r="24" spans="2:37" ht="18.75">
      <c r="B24" s="114" t="s">
        <v>92</v>
      </c>
      <c r="C24" s="115"/>
      <c r="D24" s="116"/>
      <c r="E24" s="80">
        <v>100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4"/>
      <c r="Y24" s="85"/>
      <c r="Z24" s="86"/>
      <c r="AA24" s="86"/>
      <c r="AB24" s="86"/>
      <c r="AC24" s="86"/>
      <c r="AD24" s="86"/>
      <c r="AE24" s="26">
        <v>100</v>
      </c>
      <c r="AF24" s="26"/>
      <c r="AG24" s="26"/>
      <c r="AH24" s="26"/>
      <c r="AI24" s="19"/>
      <c r="AJ24" s="27"/>
      <c r="AK24" s="34"/>
    </row>
    <row r="25" spans="2:37" ht="16.5" thickBot="1">
      <c r="B25" s="35" t="s">
        <v>9</v>
      </c>
      <c r="C25" s="36">
        <v>1</v>
      </c>
      <c r="D25" s="25" t="s">
        <v>10</v>
      </c>
      <c r="E25" s="25"/>
      <c r="F25" s="26">
        <f>SUM(F20:F24)</f>
        <v>0</v>
      </c>
      <c r="G25" s="26">
        <f>SUM(G20:G24)</f>
        <v>1</v>
      </c>
      <c r="H25" s="26">
        <f aca="true" t="shared" si="2" ref="H25:AI25">SUM(H20:H24)/1000</f>
        <v>0.02</v>
      </c>
      <c r="I25" s="26">
        <f t="shared" si="2"/>
        <v>0</v>
      </c>
      <c r="J25" s="26">
        <f t="shared" si="2"/>
        <v>0.002</v>
      </c>
      <c r="K25" s="26">
        <f t="shared" si="2"/>
        <v>0</v>
      </c>
      <c r="L25" s="26">
        <f t="shared" si="2"/>
        <v>0.00945</v>
      </c>
      <c r="M25" s="26">
        <f t="shared" si="2"/>
        <v>0</v>
      </c>
      <c r="N25" s="26">
        <f t="shared" si="2"/>
        <v>0</v>
      </c>
      <c r="O25" s="26">
        <f t="shared" si="2"/>
        <v>0.0135</v>
      </c>
      <c r="P25" s="26">
        <f t="shared" si="2"/>
        <v>0.01425</v>
      </c>
      <c r="Q25" s="26">
        <f t="shared" si="2"/>
        <v>0.0525</v>
      </c>
      <c r="R25" s="26">
        <f t="shared" si="2"/>
        <v>0</v>
      </c>
      <c r="S25" s="26">
        <f t="shared" si="2"/>
        <v>0</v>
      </c>
      <c r="T25" s="26">
        <f t="shared" si="2"/>
        <v>0</v>
      </c>
      <c r="U25" s="26">
        <f t="shared" si="2"/>
        <v>0.096</v>
      </c>
      <c r="V25" s="26">
        <f t="shared" si="2"/>
        <v>0.0075</v>
      </c>
      <c r="W25" s="26">
        <f t="shared" si="2"/>
        <v>0</v>
      </c>
      <c r="X25" s="26">
        <f t="shared" si="2"/>
        <v>0</v>
      </c>
      <c r="Y25" s="26">
        <f t="shared" si="2"/>
        <v>0</v>
      </c>
      <c r="Z25" s="26">
        <f t="shared" si="2"/>
        <v>0</v>
      </c>
      <c r="AA25" s="26">
        <f t="shared" si="2"/>
        <v>0</v>
      </c>
      <c r="AB25" s="26">
        <f t="shared" si="2"/>
        <v>0</v>
      </c>
      <c r="AC25" s="26">
        <f t="shared" si="2"/>
        <v>0</v>
      </c>
      <c r="AD25" s="26">
        <f t="shared" si="2"/>
        <v>0</v>
      </c>
      <c r="AE25" s="26">
        <f t="shared" si="2"/>
        <v>0.1</v>
      </c>
      <c r="AF25" s="26">
        <f t="shared" si="2"/>
        <v>0</v>
      </c>
      <c r="AG25" s="26">
        <f t="shared" si="2"/>
        <v>0</v>
      </c>
      <c r="AH25" s="26">
        <f t="shared" si="2"/>
        <v>0</v>
      </c>
      <c r="AI25" s="26">
        <f t="shared" si="2"/>
        <v>0</v>
      </c>
      <c r="AJ25" s="27"/>
      <c r="AK25" s="34"/>
    </row>
    <row r="26" spans="2:37" ht="16.5" thickBot="1">
      <c r="B26" s="37" t="s">
        <v>11</v>
      </c>
      <c r="C26" s="38">
        <v>100</v>
      </c>
      <c r="D26" s="28" t="s">
        <v>10</v>
      </c>
      <c r="E26" s="28"/>
      <c r="F26" s="26">
        <f>F25*C26</f>
        <v>0</v>
      </c>
      <c r="G26" s="26">
        <f>G25*C26</f>
        <v>100</v>
      </c>
      <c r="H26" s="26">
        <f>H25*C26</f>
        <v>2</v>
      </c>
      <c r="I26" s="26">
        <f>I25*C26</f>
        <v>0</v>
      </c>
      <c r="J26" s="26">
        <f>J25*C26</f>
        <v>0.2</v>
      </c>
      <c r="K26" s="26">
        <f>K25*C26</f>
        <v>0</v>
      </c>
      <c r="L26" s="26">
        <f>L25*C26</f>
        <v>0.9450000000000001</v>
      </c>
      <c r="M26" s="26">
        <f>M25*C26</f>
        <v>0</v>
      </c>
      <c r="N26" s="26">
        <f>N25*C26</f>
        <v>0</v>
      </c>
      <c r="O26" s="26">
        <f>O25*C26</f>
        <v>1.35</v>
      </c>
      <c r="P26" s="26">
        <f>P25*C26</f>
        <v>1.425</v>
      </c>
      <c r="Q26" s="26">
        <f>Q25*C26</f>
        <v>5.25</v>
      </c>
      <c r="R26" s="26">
        <f>R25*C26</f>
        <v>0</v>
      </c>
      <c r="S26" s="26">
        <f>S25*C26</f>
        <v>0</v>
      </c>
      <c r="T26" s="26">
        <f>T25*C26</f>
        <v>0</v>
      </c>
      <c r="U26" s="26">
        <f>U25*C26</f>
        <v>9.6</v>
      </c>
      <c r="V26" s="26">
        <f>V25*C26</f>
        <v>0.75</v>
      </c>
      <c r="W26" s="26">
        <f>W25*C26</f>
        <v>0</v>
      </c>
      <c r="X26" s="26">
        <f>X25*C26</f>
        <v>0</v>
      </c>
      <c r="Y26" s="26">
        <f>Y25*C26</f>
        <v>0</v>
      </c>
      <c r="Z26" s="26">
        <f>Z25*C26</f>
        <v>0</v>
      </c>
      <c r="AA26" s="26">
        <f>AA25*C26</f>
        <v>0</v>
      </c>
      <c r="AB26" s="26">
        <f>AB25*C26</f>
        <v>0</v>
      </c>
      <c r="AC26" s="26">
        <f>AC25*C26</f>
        <v>0</v>
      </c>
      <c r="AD26" s="26">
        <f>AD25*C26</f>
        <v>0</v>
      </c>
      <c r="AE26" s="26">
        <f>AE25*C26</f>
        <v>10</v>
      </c>
      <c r="AF26" s="26">
        <f>AF25*C26</f>
        <v>0</v>
      </c>
      <c r="AG26" s="26">
        <f>AG25*C26</f>
        <v>0</v>
      </c>
      <c r="AH26" s="26">
        <f>AH25*C26</f>
        <v>0</v>
      </c>
      <c r="AI26" s="26">
        <f>AI25*C26</f>
        <v>0</v>
      </c>
      <c r="AJ26" s="27"/>
      <c r="AK26" s="34"/>
    </row>
    <row r="27" spans="2:37" ht="16.5" thickBot="1">
      <c r="B27" s="126" t="s">
        <v>12</v>
      </c>
      <c r="C27" s="127"/>
      <c r="D27" s="128"/>
      <c r="E27" s="25"/>
      <c r="F27" s="26"/>
      <c r="G27" s="26">
        <v>10.8</v>
      </c>
      <c r="H27" s="26">
        <v>25.85</v>
      </c>
      <c r="I27" s="26"/>
      <c r="J27" s="26">
        <v>11</v>
      </c>
      <c r="K27" s="26"/>
      <c r="L27" s="26">
        <v>83</v>
      </c>
      <c r="M27" s="26"/>
      <c r="N27" s="26"/>
      <c r="O27" s="26">
        <v>15</v>
      </c>
      <c r="P27" s="26">
        <v>15</v>
      </c>
      <c r="Q27" s="26">
        <v>55</v>
      </c>
      <c r="R27" s="40"/>
      <c r="S27" s="40">
        <v>50</v>
      </c>
      <c r="T27" s="40"/>
      <c r="U27" s="40">
        <v>123</v>
      </c>
      <c r="V27" s="40">
        <v>124</v>
      </c>
      <c r="W27" s="40"/>
      <c r="X27" s="40"/>
      <c r="Y27" s="40"/>
      <c r="Z27" s="40"/>
      <c r="AA27" s="40"/>
      <c r="AB27" s="40"/>
      <c r="AC27" s="40"/>
      <c r="AD27" s="40"/>
      <c r="AE27" s="40">
        <v>50</v>
      </c>
      <c r="AF27" s="40"/>
      <c r="AG27" s="40"/>
      <c r="AH27" s="40"/>
      <c r="AI27" s="40"/>
      <c r="AJ27" s="40"/>
      <c r="AK27" s="34"/>
    </row>
    <row r="28" spans="2:37" ht="16.5" thickBot="1">
      <c r="B28" s="132" t="s">
        <v>13</v>
      </c>
      <c r="C28" s="133"/>
      <c r="D28" s="133"/>
      <c r="E28" s="49"/>
      <c r="F28" s="42">
        <f>F27*F26</f>
        <v>0</v>
      </c>
      <c r="G28" s="42">
        <f aca="true" t="shared" si="3" ref="G28:AI28">G26*G27</f>
        <v>1080</v>
      </c>
      <c r="H28" s="42">
        <f t="shared" si="3"/>
        <v>51.7</v>
      </c>
      <c r="I28" s="42">
        <f t="shared" si="3"/>
        <v>0</v>
      </c>
      <c r="J28" s="42">
        <f t="shared" si="3"/>
        <v>2.2</v>
      </c>
      <c r="K28" s="42">
        <f t="shared" si="3"/>
        <v>0</v>
      </c>
      <c r="L28" s="42">
        <f t="shared" si="3"/>
        <v>78.435</v>
      </c>
      <c r="M28" s="42">
        <f t="shared" si="3"/>
        <v>0</v>
      </c>
      <c r="N28" s="42">
        <f t="shared" si="3"/>
        <v>0</v>
      </c>
      <c r="O28" s="42">
        <f t="shared" si="3"/>
        <v>20.25</v>
      </c>
      <c r="P28" s="42">
        <f t="shared" si="3"/>
        <v>21.375</v>
      </c>
      <c r="Q28" s="42">
        <f t="shared" si="3"/>
        <v>288.75</v>
      </c>
      <c r="R28" s="42">
        <f t="shared" si="3"/>
        <v>0</v>
      </c>
      <c r="S28" s="42">
        <f t="shared" si="3"/>
        <v>0</v>
      </c>
      <c r="T28" s="42">
        <f t="shared" si="3"/>
        <v>0</v>
      </c>
      <c r="U28" s="42">
        <f t="shared" si="3"/>
        <v>1180.8</v>
      </c>
      <c r="V28" s="42">
        <f t="shared" si="3"/>
        <v>93</v>
      </c>
      <c r="W28" s="42">
        <f t="shared" si="3"/>
        <v>0</v>
      </c>
      <c r="X28" s="42">
        <f t="shared" si="3"/>
        <v>0</v>
      </c>
      <c r="Y28" s="42">
        <f t="shared" si="3"/>
        <v>0</v>
      </c>
      <c r="Z28" s="42">
        <f t="shared" si="3"/>
        <v>0</v>
      </c>
      <c r="AA28" s="42">
        <f t="shared" si="3"/>
        <v>0</v>
      </c>
      <c r="AB28" s="42">
        <f t="shared" si="3"/>
        <v>0</v>
      </c>
      <c r="AC28" s="42">
        <f t="shared" si="3"/>
        <v>0</v>
      </c>
      <c r="AD28" s="42">
        <f>AD26*AD27</f>
        <v>0</v>
      </c>
      <c r="AE28" s="42">
        <f t="shared" si="3"/>
        <v>500</v>
      </c>
      <c r="AF28" s="42">
        <f t="shared" si="3"/>
        <v>0</v>
      </c>
      <c r="AG28" s="42">
        <f>AG26*AG27</f>
        <v>0</v>
      </c>
      <c r="AH28" s="42">
        <f t="shared" si="3"/>
        <v>0</v>
      </c>
      <c r="AI28" s="42">
        <f t="shared" si="3"/>
        <v>0</v>
      </c>
      <c r="AJ28" s="43">
        <f>SUM(F28:AI28)</f>
        <v>3316.51</v>
      </c>
      <c r="AK28" s="34">
        <f>AJ28/C26</f>
        <v>33.1651</v>
      </c>
    </row>
    <row r="29" spans="2:37" ht="15.75">
      <c r="B29" s="99" t="s">
        <v>15</v>
      </c>
      <c r="C29" s="100"/>
      <c r="D29" s="100"/>
      <c r="E29" s="50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2"/>
      <c r="AK29" s="34"/>
    </row>
    <row r="30" spans="2:37" ht="18.75">
      <c r="B30" s="112" t="s">
        <v>168</v>
      </c>
      <c r="C30" s="113"/>
      <c r="D30" s="113"/>
      <c r="E30" s="80">
        <v>250</v>
      </c>
      <c r="F30" s="82"/>
      <c r="G30" s="82"/>
      <c r="H30" s="82"/>
      <c r="I30" s="82"/>
      <c r="J30" s="82">
        <v>2.5</v>
      </c>
      <c r="K30" s="82"/>
      <c r="L30" s="82">
        <v>2.5</v>
      </c>
      <c r="M30" s="82"/>
      <c r="N30" s="82">
        <v>115.5</v>
      </c>
      <c r="O30" s="82">
        <v>12</v>
      </c>
      <c r="P30" s="82">
        <v>12.5</v>
      </c>
      <c r="Q30" s="82"/>
      <c r="R30" s="82"/>
      <c r="S30" s="82"/>
      <c r="T30" s="82"/>
      <c r="U30" s="82"/>
      <c r="V30" s="82"/>
      <c r="W30" s="82">
        <v>5</v>
      </c>
      <c r="X30" s="82"/>
      <c r="Y30" s="82"/>
      <c r="Z30" s="82"/>
      <c r="AA30" s="82"/>
      <c r="AB30" s="82"/>
      <c r="AC30" s="82"/>
      <c r="AD30" s="82"/>
      <c r="AE30" s="26"/>
      <c r="AF30" s="26"/>
      <c r="AG30" s="26"/>
      <c r="AH30" s="26"/>
      <c r="AI30" s="26"/>
      <c r="AJ30" s="27"/>
      <c r="AK30" s="34"/>
    </row>
    <row r="31" spans="2:37" ht="18.75">
      <c r="B31" s="114" t="s">
        <v>153</v>
      </c>
      <c r="C31" s="115"/>
      <c r="D31" s="116"/>
      <c r="E31" s="80">
        <v>50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>
        <v>55</v>
      </c>
      <c r="Y31" s="82"/>
      <c r="Z31" s="82"/>
      <c r="AA31" s="82"/>
      <c r="AB31" s="82"/>
      <c r="AC31" s="82"/>
      <c r="AD31" s="82"/>
      <c r="AE31" s="26"/>
      <c r="AF31" s="26"/>
      <c r="AG31" s="26"/>
      <c r="AH31" s="26"/>
      <c r="AI31" s="26"/>
      <c r="AJ31" s="27"/>
      <c r="AK31" s="34"/>
    </row>
    <row r="32" spans="2:37" ht="18.75">
      <c r="B32" s="114" t="s">
        <v>169</v>
      </c>
      <c r="C32" s="115"/>
      <c r="D32" s="116"/>
      <c r="E32" s="80" t="s">
        <v>97</v>
      </c>
      <c r="F32" s="82"/>
      <c r="G32" s="82"/>
      <c r="H32" s="82"/>
      <c r="I32" s="82"/>
      <c r="J32" s="82">
        <v>4</v>
      </c>
      <c r="K32" s="82">
        <v>0.37</v>
      </c>
      <c r="L32" s="82">
        <v>3.02</v>
      </c>
      <c r="M32" s="82"/>
      <c r="N32" s="82"/>
      <c r="O32" s="82">
        <v>0.6</v>
      </c>
      <c r="P32" s="82">
        <v>2.5</v>
      </c>
      <c r="Q32" s="82"/>
      <c r="R32" s="82"/>
      <c r="S32" s="82"/>
      <c r="T32" s="82"/>
      <c r="U32" s="82">
        <v>147</v>
      </c>
      <c r="V32" s="82"/>
      <c r="W32" s="82"/>
      <c r="X32" s="82"/>
      <c r="Y32" s="82">
        <v>1.25</v>
      </c>
      <c r="Z32" s="82">
        <v>2.5</v>
      </c>
      <c r="AA32" s="82"/>
      <c r="AB32" s="82"/>
      <c r="AC32" s="82"/>
      <c r="AD32" s="82"/>
      <c r="AE32" s="26"/>
      <c r="AF32" s="26"/>
      <c r="AG32" s="26"/>
      <c r="AH32" s="26"/>
      <c r="AI32" s="26"/>
      <c r="AJ32" s="27"/>
      <c r="AK32" s="34"/>
    </row>
    <row r="33" spans="2:37" ht="18.75">
      <c r="B33" s="114" t="s">
        <v>170</v>
      </c>
      <c r="C33" s="115"/>
      <c r="D33" s="116"/>
      <c r="E33" s="80">
        <v>150</v>
      </c>
      <c r="F33" s="82"/>
      <c r="G33" s="82"/>
      <c r="H33" s="82"/>
      <c r="I33" s="82"/>
      <c r="J33" s="82">
        <v>2.5</v>
      </c>
      <c r="K33" s="82"/>
      <c r="L33" s="82"/>
      <c r="M33" s="82">
        <v>5.25</v>
      </c>
      <c r="N33" s="82"/>
      <c r="O33" s="82"/>
      <c r="P33" s="82"/>
      <c r="Q33" s="82"/>
      <c r="R33" s="82">
        <v>52.5</v>
      </c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26"/>
      <c r="AF33" s="26"/>
      <c r="AG33" s="26"/>
      <c r="AH33" s="26"/>
      <c r="AI33" s="26"/>
      <c r="AJ33" s="27"/>
      <c r="AK33" s="34"/>
    </row>
    <row r="34" spans="2:37" ht="18.75">
      <c r="B34" s="114" t="s">
        <v>171</v>
      </c>
      <c r="C34" s="115"/>
      <c r="D34" s="116"/>
      <c r="E34" s="80">
        <v>200</v>
      </c>
      <c r="F34" s="82"/>
      <c r="G34" s="82"/>
      <c r="H34" s="82"/>
      <c r="I34" s="82"/>
      <c r="J34" s="82"/>
      <c r="K34" s="82">
        <v>10</v>
      </c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>
        <v>24</v>
      </c>
      <c r="AB34" s="82"/>
      <c r="AC34" s="82"/>
      <c r="AD34" s="82"/>
      <c r="AE34" s="26"/>
      <c r="AF34" s="26"/>
      <c r="AG34" s="26"/>
      <c r="AH34" s="26"/>
      <c r="AI34" s="26"/>
      <c r="AJ34" s="27"/>
      <c r="AK34" s="34"/>
    </row>
    <row r="35" spans="2:37" ht="18.75">
      <c r="B35" s="112" t="s">
        <v>66</v>
      </c>
      <c r="C35" s="113"/>
      <c r="D35" s="113"/>
      <c r="E35" s="80">
        <v>40</v>
      </c>
      <c r="F35" s="82"/>
      <c r="G35" s="82"/>
      <c r="H35" s="82">
        <v>40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26"/>
      <c r="AF35" s="26"/>
      <c r="AG35" s="26"/>
      <c r="AH35" s="26"/>
      <c r="AI35" s="26"/>
      <c r="AJ35" s="27"/>
      <c r="AK35" s="34"/>
    </row>
    <row r="36" spans="2:37" ht="18.75">
      <c r="B36" s="114" t="s">
        <v>88</v>
      </c>
      <c r="C36" s="115"/>
      <c r="D36" s="116"/>
      <c r="E36" s="80">
        <v>200</v>
      </c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>
        <v>200</v>
      </c>
      <c r="AC36" s="82"/>
      <c r="AD36" s="82"/>
      <c r="AE36" s="26"/>
      <c r="AF36" s="26"/>
      <c r="AG36" s="26"/>
      <c r="AH36" s="26"/>
      <c r="AI36" s="26"/>
      <c r="AJ36" s="27"/>
      <c r="AK36" s="34"/>
    </row>
    <row r="37" spans="2:37" ht="16.5" thickBot="1">
      <c r="B37" s="35" t="s">
        <v>9</v>
      </c>
      <c r="C37" s="36">
        <v>1</v>
      </c>
      <c r="D37" s="25" t="s">
        <v>10</v>
      </c>
      <c r="E37" s="25"/>
      <c r="F37" s="26">
        <f aca="true" t="shared" si="4" ref="F37:AI37">SUM(F30:F36)/1000</f>
        <v>0</v>
      </c>
      <c r="G37" s="26">
        <f t="shared" si="4"/>
        <v>0</v>
      </c>
      <c r="H37" s="26">
        <f t="shared" si="4"/>
        <v>0.04</v>
      </c>
      <c r="I37" s="26">
        <f t="shared" si="4"/>
        <v>0</v>
      </c>
      <c r="J37" s="26">
        <f t="shared" si="4"/>
        <v>0.009</v>
      </c>
      <c r="K37" s="26">
        <f t="shared" si="4"/>
        <v>0.010369999999999999</v>
      </c>
      <c r="L37" s="26">
        <f t="shared" si="4"/>
        <v>0.00552</v>
      </c>
      <c r="M37" s="26">
        <f t="shared" si="4"/>
        <v>0.00525</v>
      </c>
      <c r="N37" s="26">
        <f t="shared" si="4"/>
        <v>0.1155</v>
      </c>
      <c r="O37" s="26">
        <f t="shared" si="4"/>
        <v>0.0126</v>
      </c>
      <c r="P37" s="26">
        <f t="shared" si="4"/>
        <v>0.015</v>
      </c>
      <c r="Q37" s="26">
        <f t="shared" si="4"/>
        <v>0</v>
      </c>
      <c r="R37" s="26">
        <f t="shared" si="4"/>
        <v>0.0525</v>
      </c>
      <c r="S37" s="26">
        <f t="shared" si="4"/>
        <v>0</v>
      </c>
      <c r="T37" s="26">
        <f t="shared" si="4"/>
        <v>0</v>
      </c>
      <c r="U37" s="26">
        <f t="shared" si="4"/>
        <v>0.147</v>
      </c>
      <c r="V37" s="26">
        <f t="shared" si="4"/>
        <v>0</v>
      </c>
      <c r="W37" s="26">
        <f t="shared" si="4"/>
        <v>0.005</v>
      </c>
      <c r="X37" s="26">
        <f t="shared" si="4"/>
        <v>0.055</v>
      </c>
      <c r="Y37" s="26">
        <f t="shared" si="4"/>
        <v>0.00125</v>
      </c>
      <c r="Z37" s="26">
        <f t="shared" si="4"/>
        <v>0.0025</v>
      </c>
      <c r="AA37" s="26">
        <f t="shared" si="4"/>
        <v>0.024</v>
      </c>
      <c r="AB37" s="26">
        <f t="shared" si="4"/>
        <v>0.2</v>
      </c>
      <c r="AC37" s="26">
        <f t="shared" si="4"/>
        <v>0</v>
      </c>
      <c r="AD37" s="26">
        <f t="shared" si="4"/>
        <v>0</v>
      </c>
      <c r="AE37" s="26">
        <f t="shared" si="4"/>
        <v>0</v>
      </c>
      <c r="AF37" s="26">
        <f t="shared" si="4"/>
        <v>0</v>
      </c>
      <c r="AG37" s="26">
        <f t="shared" si="4"/>
        <v>0</v>
      </c>
      <c r="AH37" s="26">
        <f t="shared" si="4"/>
        <v>0</v>
      </c>
      <c r="AI37" s="26">
        <f t="shared" si="4"/>
        <v>0</v>
      </c>
      <c r="AJ37" s="27"/>
      <c r="AK37" s="34"/>
    </row>
    <row r="38" spans="2:37" ht="16.5" thickBot="1">
      <c r="B38" s="37" t="s">
        <v>11</v>
      </c>
      <c r="C38" s="38">
        <v>100</v>
      </c>
      <c r="D38" s="28" t="s">
        <v>10</v>
      </c>
      <c r="E38" s="28"/>
      <c r="F38" s="26">
        <f>F37*C38</f>
        <v>0</v>
      </c>
      <c r="G38" s="26">
        <f>G37*C38</f>
        <v>0</v>
      </c>
      <c r="H38" s="26">
        <f>H37*C38</f>
        <v>4</v>
      </c>
      <c r="I38" s="26">
        <f>I37*C38</f>
        <v>0</v>
      </c>
      <c r="J38" s="26">
        <f>J37*C38</f>
        <v>0.8999999999999999</v>
      </c>
      <c r="K38" s="26">
        <f>K37*C38</f>
        <v>1.037</v>
      </c>
      <c r="L38" s="26">
        <f>L37*C38</f>
        <v>0.5519999999999999</v>
      </c>
      <c r="M38" s="26">
        <f>M37*C38</f>
        <v>0.525</v>
      </c>
      <c r="N38" s="26">
        <f>N37*C38</f>
        <v>11.55</v>
      </c>
      <c r="O38" s="26">
        <f>O37*C38</f>
        <v>1.26</v>
      </c>
      <c r="P38" s="26">
        <f>P37*C38</f>
        <v>1.5</v>
      </c>
      <c r="Q38" s="26">
        <f>Q37*C38</f>
        <v>0</v>
      </c>
      <c r="R38" s="26">
        <f>R37*C38</f>
        <v>5.25</v>
      </c>
      <c r="S38" s="26">
        <f>S37*C38</f>
        <v>0</v>
      </c>
      <c r="T38" s="26">
        <f>T37*C38</f>
        <v>0</v>
      </c>
      <c r="U38" s="26">
        <f>U37*C38</f>
        <v>14.7</v>
      </c>
      <c r="V38" s="26">
        <f>V37*C38</f>
        <v>0</v>
      </c>
      <c r="W38" s="26">
        <f>W37*C38</f>
        <v>0.5</v>
      </c>
      <c r="X38" s="26">
        <f>X37*C38</f>
        <v>5.5</v>
      </c>
      <c r="Y38" s="26">
        <f>Y37*C38</f>
        <v>0.125</v>
      </c>
      <c r="Z38" s="26">
        <f>Z37*C38</f>
        <v>0.25</v>
      </c>
      <c r="AA38" s="26">
        <f>AA37*C38</f>
        <v>2.4</v>
      </c>
      <c r="AB38" s="26">
        <f>AB37*C38</f>
        <v>20</v>
      </c>
      <c r="AC38" s="26">
        <f>AC37*C38</f>
        <v>0</v>
      </c>
      <c r="AD38" s="26">
        <f>AD37*C38</f>
        <v>0</v>
      </c>
      <c r="AE38" s="26">
        <f>AE37*C38</f>
        <v>0</v>
      </c>
      <c r="AF38" s="26">
        <f>AF37*C38</f>
        <v>0</v>
      </c>
      <c r="AG38" s="26">
        <f>AG37*C38</f>
        <v>0</v>
      </c>
      <c r="AH38" s="26">
        <f>AH37*C38</f>
        <v>0</v>
      </c>
      <c r="AI38" s="26">
        <f>AI37*C38</f>
        <v>0</v>
      </c>
      <c r="AJ38" s="27"/>
      <c r="AK38" s="34"/>
    </row>
    <row r="39" spans="2:37" ht="16.5" thickBot="1">
      <c r="B39" s="126" t="s">
        <v>12</v>
      </c>
      <c r="C39" s="127"/>
      <c r="D39" s="128"/>
      <c r="E39" s="25"/>
      <c r="F39" s="26"/>
      <c r="G39" s="26"/>
      <c r="H39" s="26">
        <v>25.85</v>
      </c>
      <c r="I39" s="26"/>
      <c r="J39" s="26">
        <v>11</v>
      </c>
      <c r="K39" s="26">
        <v>42</v>
      </c>
      <c r="L39" s="26">
        <v>83</v>
      </c>
      <c r="M39" s="26">
        <v>451</v>
      </c>
      <c r="N39" s="26">
        <v>10</v>
      </c>
      <c r="O39" s="26">
        <v>15</v>
      </c>
      <c r="P39" s="26">
        <v>15</v>
      </c>
      <c r="Q39" s="26"/>
      <c r="R39" s="29">
        <v>32</v>
      </c>
      <c r="S39" s="29"/>
      <c r="T39" s="29"/>
      <c r="U39" s="29">
        <v>123</v>
      </c>
      <c r="V39" s="29"/>
      <c r="W39" s="29">
        <v>24</v>
      </c>
      <c r="X39" s="29">
        <v>75</v>
      </c>
      <c r="Y39" s="29">
        <v>27</v>
      </c>
      <c r="Z39" s="29">
        <v>124</v>
      </c>
      <c r="AA39" s="29">
        <v>145.45</v>
      </c>
      <c r="AB39" s="29">
        <v>88</v>
      </c>
      <c r="AC39" s="29"/>
      <c r="AD39" s="29"/>
      <c r="AE39" s="29"/>
      <c r="AF39" s="29"/>
      <c r="AG39" s="29"/>
      <c r="AH39" s="29"/>
      <c r="AI39" s="29"/>
      <c r="AJ39" s="40"/>
      <c r="AK39" s="34"/>
    </row>
    <row r="40" spans="2:37" ht="16.5" thickBot="1">
      <c r="B40" s="129" t="s">
        <v>13</v>
      </c>
      <c r="C40" s="130"/>
      <c r="D40" s="130"/>
      <c r="E40" s="41"/>
      <c r="F40" s="53">
        <f aca="true" t="shared" si="5" ref="F40:AI40">F38*F39</f>
        <v>0</v>
      </c>
      <c r="G40" s="53">
        <f t="shared" si="5"/>
        <v>0</v>
      </c>
      <c r="H40" s="53">
        <f t="shared" si="5"/>
        <v>103.4</v>
      </c>
      <c r="I40" s="53">
        <f t="shared" si="5"/>
        <v>0</v>
      </c>
      <c r="J40" s="53">
        <f t="shared" si="5"/>
        <v>9.899999999999999</v>
      </c>
      <c r="K40" s="53">
        <f t="shared" si="5"/>
        <v>43.553999999999995</v>
      </c>
      <c r="L40" s="53">
        <f t="shared" si="5"/>
        <v>45.815999999999995</v>
      </c>
      <c r="M40" s="53">
        <f t="shared" si="5"/>
        <v>236.775</v>
      </c>
      <c r="N40" s="53">
        <f t="shared" si="5"/>
        <v>115.5</v>
      </c>
      <c r="O40" s="53">
        <f t="shared" si="5"/>
        <v>18.9</v>
      </c>
      <c r="P40" s="53">
        <f t="shared" si="5"/>
        <v>22.5</v>
      </c>
      <c r="Q40" s="53">
        <f t="shared" si="5"/>
        <v>0</v>
      </c>
      <c r="R40" s="53">
        <f t="shared" si="5"/>
        <v>168</v>
      </c>
      <c r="S40" s="53">
        <f t="shared" si="5"/>
        <v>0</v>
      </c>
      <c r="T40" s="53">
        <f t="shared" si="5"/>
        <v>0</v>
      </c>
      <c r="U40" s="53">
        <f t="shared" si="5"/>
        <v>1808.1</v>
      </c>
      <c r="V40" s="53">
        <f t="shared" si="5"/>
        <v>0</v>
      </c>
      <c r="W40" s="53">
        <f t="shared" si="5"/>
        <v>12</v>
      </c>
      <c r="X40" s="53">
        <f t="shared" si="5"/>
        <v>412.5</v>
      </c>
      <c r="Y40" s="53">
        <f t="shared" si="5"/>
        <v>3.375</v>
      </c>
      <c r="Z40" s="53">
        <f t="shared" si="5"/>
        <v>31</v>
      </c>
      <c r="AA40" s="53">
        <f t="shared" si="5"/>
        <v>349.08</v>
      </c>
      <c r="AB40" s="53">
        <f t="shared" si="5"/>
        <v>1760</v>
      </c>
      <c r="AC40" s="53">
        <f t="shared" si="5"/>
        <v>0</v>
      </c>
      <c r="AD40" s="53">
        <f t="shared" si="5"/>
        <v>0</v>
      </c>
      <c r="AE40" s="53">
        <f t="shared" si="5"/>
        <v>0</v>
      </c>
      <c r="AF40" s="53">
        <f t="shared" si="5"/>
        <v>0</v>
      </c>
      <c r="AG40" s="53">
        <f t="shared" si="5"/>
        <v>0</v>
      </c>
      <c r="AH40" s="54">
        <f t="shared" si="5"/>
        <v>0</v>
      </c>
      <c r="AI40" s="53">
        <f t="shared" si="5"/>
        <v>0</v>
      </c>
      <c r="AJ40" s="43">
        <f>SUM(F40:AI40)</f>
        <v>5140.4</v>
      </c>
      <c r="AK40" s="34">
        <f>AJ40/C38</f>
        <v>51.403999999999996</v>
      </c>
    </row>
    <row r="41" spans="2:37" ht="15.75">
      <c r="B41" s="131" t="s">
        <v>16</v>
      </c>
      <c r="C41" s="127"/>
      <c r="D41" s="127"/>
      <c r="E41" s="39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6"/>
      <c r="AK41" s="34"/>
    </row>
    <row r="42" spans="2:37" ht="18.75">
      <c r="B42" s="112" t="s">
        <v>168</v>
      </c>
      <c r="C42" s="113"/>
      <c r="D42" s="113"/>
      <c r="E42" s="80">
        <v>250</v>
      </c>
      <c r="F42" s="82"/>
      <c r="G42" s="82"/>
      <c r="H42" s="82"/>
      <c r="I42" s="82"/>
      <c r="J42" s="82">
        <v>2.5</v>
      </c>
      <c r="K42" s="82"/>
      <c r="L42" s="82">
        <v>2.5</v>
      </c>
      <c r="M42" s="82"/>
      <c r="N42" s="82">
        <v>115.5</v>
      </c>
      <c r="O42" s="82">
        <v>12</v>
      </c>
      <c r="P42" s="82">
        <v>12.5</v>
      </c>
      <c r="Q42" s="82"/>
      <c r="R42" s="82"/>
      <c r="S42" s="82"/>
      <c r="T42" s="82"/>
      <c r="U42" s="82"/>
      <c r="V42" s="82"/>
      <c r="W42" s="82">
        <v>5</v>
      </c>
      <c r="X42" s="82"/>
      <c r="Y42" s="82"/>
      <c r="Z42" s="82"/>
      <c r="AA42" s="82"/>
      <c r="AB42" s="82"/>
      <c r="AC42" s="82"/>
      <c r="AD42" s="82"/>
      <c r="AE42" s="26"/>
      <c r="AF42" s="26"/>
      <c r="AG42" s="26"/>
      <c r="AH42" s="26"/>
      <c r="AI42" s="26"/>
      <c r="AJ42" s="27"/>
      <c r="AK42" s="34"/>
    </row>
    <row r="43" spans="2:37" ht="18.75">
      <c r="B43" s="114" t="s">
        <v>153</v>
      </c>
      <c r="C43" s="115"/>
      <c r="D43" s="116"/>
      <c r="E43" s="80">
        <v>50</v>
      </c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>
        <v>55</v>
      </c>
      <c r="Y43" s="82"/>
      <c r="Z43" s="82"/>
      <c r="AA43" s="82"/>
      <c r="AB43" s="82"/>
      <c r="AC43" s="82"/>
      <c r="AD43" s="82"/>
      <c r="AE43" s="26"/>
      <c r="AF43" s="26"/>
      <c r="AG43" s="26"/>
      <c r="AH43" s="26"/>
      <c r="AI43" s="26"/>
      <c r="AJ43" s="27"/>
      <c r="AK43" s="34"/>
    </row>
    <row r="44" spans="2:37" ht="18.75">
      <c r="B44" s="114" t="s">
        <v>169</v>
      </c>
      <c r="C44" s="115"/>
      <c r="D44" s="116"/>
      <c r="E44" s="80" t="s">
        <v>97</v>
      </c>
      <c r="F44" s="82"/>
      <c r="G44" s="82"/>
      <c r="H44" s="82"/>
      <c r="I44" s="82"/>
      <c r="J44" s="82">
        <v>4</v>
      </c>
      <c r="K44" s="82">
        <v>0.37</v>
      </c>
      <c r="L44" s="82">
        <v>3.02</v>
      </c>
      <c r="M44" s="82"/>
      <c r="N44" s="82"/>
      <c r="O44" s="82">
        <v>0.6</v>
      </c>
      <c r="P44" s="82">
        <v>2.5</v>
      </c>
      <c r="Q44" s="82"/>
      <c r="R44" s="82"/>
      <c r="S44" s="82"/>
      <c r="T44" s="82"/>
      <c r="U44" s="82">
        <v>147</v>
      </c>
      <c r="V44" s="82"/>
      <c r="W44" s="82"/>
      <c r="X44" s="82"/>
      <c r="Y44" s="82">
        <v>1.25</v>
      </c>
      <c r="Z44" s="82">
        <v>2.5</v>
      </c>
      <c r="AA44" s="82"/>
      <c r="AB44" s="82"/>
      <c r="AC44" s="82"/>
      <c r="AD44" s="82"/>
      <c r="AE44" s="26"/>
      <c r="AF44" s="26"/>
      <c r="AG44" s="26"/>
      <c r="AH44" s="26"/>
      <c r="AI44" s="26"/>
      <c r="AJ44" s="27"/>
      <c r="AK44" s="34"/>
    </row>
    <row r="45" spans="2:37" ht="18.75">
      <c r="B45" s="114" t="s">
        <v>170</v>
      </c>
      <c r="C45" s="115"/>
      <c r="D45" s="116"/>
      <c r="E45" s="80">
        <v>200</v>
      </c>
      <c r="F45" s="82"/>
      <c r="G45" s="82"/>
      <c r="H45" s="82"/>
      <c r="I45" s="82"/>
      <c r="J45" s="82">
        <v>3.3</v>
      </c>
      <c r="K45" s="82"/>
      <c r="L45" s="82"/>
      <c r="M45" s="82">
        <v>7</v>
      </c>
      <c r="N45" s="82"/>
      <c r="O45" s="82"/>
      <c r="P45" s="82"/>
      <c r="Q45" s="82"/>
      <c r="R45" s="82">
        <v>70</v>
      </c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26"/>
      <c r="AF45" s="26"/>
      <c r="AG45" s="26"/>
      <c r="AH45" s="26"/>
      <c r="AI45" s="26"/>
      <c r="AJ45" s="27"/>
      <c r="AK45" s="34"/>
    </row>
    <row r="46" spans="2:37" ht="18.75">
      <c r="B46" s="114" t="s">
        <v>171</v>
      </c>
      <c r="C46" s="115"/>
      <c r="D46" s="116"/>
      <c r="E46" s="80">
        <v>200</v>
      </c>
      <c r="F46" s="82"/>
      <c r="G46" s="82"/>
      <c r="H46" s="82"/>
      <c r="I46" s="82"/>
      <c r="J46" s="82"/>
      <c r="K46" s="82">
        <v>10</v>
      </c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>
        <v>24</v>
      </c>
      <c r="AB46" s="82"/>
      <c r="AC46" s="82"/>
      <c r="AD46" s="82"/>
      <c r="AE46" s="26"/>
      <c r="AF46" s="26"/>
      <c r="AG46" s="26"/>
      <c r="AH46" s="26"/>
      <c r="AI46" s="26"/>
      <c r="AJ46" s="27"/>
      <c r="AK46" s="34"/>
    </row>
    <row r="47" spans="2:37" ht="18.75">
      <c r="B47" s="112" t="s">
        <v>66</v>
      </c>
      <c r="C47" s="113"/>
      <c r="D47" s="113"/>
      <c r="E47" s="80">
        <v>60</v>
      </c>
      <c r="F47" s="82"/>
      <c r="G47" s="82"/>
      <c r="H47" s="82">
        <v>60</v>
      </c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26"/>
      <c r="AF47" s="26"/>
      <c r="AG47" s="26"/>
      <c r="AH47" s="26"/>
      <c r="AI47" s="26"/>
      <c r="AJ47" s="27"/>
      <c r="AK47" s="34"/>
    </row>
    <row r="48" spans="2:37" ht="18.75">
      <c r="B48" s="114" t="s">
        <v>88</v>
      </c>
      <c r="C48" s="115"/>
      <c r="D48" s="116"/>
      <c r="E48" s="80">
        <v>200</v>
      </c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>
        <v>200</v>
      </c>
      <c r="AC48" s="82"/>
      <c r="AD48" s="82"/>
      <c r="AE48" s="26"/>
      <c r="AF48" s="26"/>
      <c r="AG48" s="26"/>
      <c r="AH48" s="26"/>
      <c r="AI48" s="26"/>
      <c r="AJ48" s="27"/>
      <c r="AK48" s="34"/>
    </row>
    <row r="49" spans="2:37" ht="16.5" thickBot="1">
      <c r="B49" s="35" t="s">
        <v>9</v>
      </c>
      <c r="C49" s="36">
        <v>1</v>
      </c>
      <c r="D49" s="25" t="s">
        <v>10</v>
      </c>
      <c r="E49" s="25"/>
      <c r="F49" s="26">
        <f aca="true" t="shared" si="6" ref="F49:AI49">SUM(F42:F48)/1000</f>
        <v>0</v>
      </c>
      <c r="G49" s="26">
        <f t="shared" si="6"/>
        <v>0</v>
      </c>
      <c r="H49" s="26">
        <f t="shared" si="6"/>
        <v>0.06</v>
      </c>
      <c r="I49" s="26">
        <f t="shared" si="6"/>
        <v>0</v>
      </c>
      <c r="J49" s="26">
        <f t="shared" si="6"/>
        <v>0.009800000000000001</v>
      </c>
      <c r="K49" s="26">
        <f t="shared" si="6"/>
        <v>0.010369999999999999</v>
      </c>
      <c r="L49" s="26">
        <f t="shared" si="6"/>
        <v>0.00552</v>
      </c>
      <c r="M49" s="26">
        <f t="shared" si="6"/>
        <v>0.007</v>
      </c>
      <c r="N49" s="26">
        <f t="shared" si="6"/>
        <v>0.1155</v>
      </c>
      <c r="O49" s="26">
        <f t="shared" si="6"/>
        <v>0.0126</v>
      </c>
      <c r="P49" s="26">
        <f t="shared" si="6"/>
        <v>0.015</v>
      </c>
      <c r="Q49" s="26">
        <f t="shared" si="6"/>
        <v>0</v>
      </c>
      <c r="R49" s="26">
        <f t="shared" si="6"/>
        <v>0.07</v>
      </c>
      <c r="S49" s="26">
        <f t="shared" si="6"/>
        <v>0</v>
      </c>
      <c r="T49" s="26">
        <f t="shared" si="6"/>
        <v>0</v>
      </c>
      <c r="U49" s="26">
        <f t="shared" si="6"/>
        <v>0.147</v>
      </c>
      <c r="V49" s="26">
        <f t="shared" si="6"/>
        <v>0</v>
      </c>
      <c r="W49" s="26">
        <f t="shared" si="6"/>
        <v>0.005</v>
      </c>
      <c r="X49" s="26">
        <f t="shared" si="6"/>
        <v>0.055</v>
      </c>
      <c r="Y49" s="26">
        <f t="shared" si="6"/>
        <v>0.00125</v>
      </c>
      <c r="Z49" s="26">
        <f t="shared" si="6"/>
        <v>0.0025</v>
      </c>
      <c r="AA49" s="26">
        <f t="shared" si="6"/>
        <v>0.024</v>
      </c>
      <c r="AB49" s="26">
        <f t="shared" si="6"/>
        <v>0.2</v>
      </c>
      <c r="AC49" s="26">
        <f t="shared" si="6"/>
        <v>0</v>
      </c>
      <c r="AD49" s="26">
        <f t="shared" si="6"/>
        <v>0</v>
      </c>
      <c r="AE49" s="26">
        <f t="shared" si="6"/>
        <v>0</v>
      </c>
      <c r="AF49" s="26">
        <f t="shared" si="6"/>
        <v>0</v>
      </c>
      <c r="AG49" s="26">
        <f t="shared" si="6"/>
        <v>0</v>
      </c>
      <c r="AH49" s="26">
        <f t="shared" si="6"/>
        <v>0</v>
      </c>
      <c r="AI49" s="26">
        <f t="shared" si="6"/>
        <v>0</v>
      </c>
      <c r="AJ49" s="27"/>
      <c r="AK49" s="34"/>
    </row>
    <row r="50" spans="2:37" ht="16.5" thickBot="1">
      <c r="B50" s="37" t="s">
        <v>11</v>
      </c>
      <c r="C50" s="38">
        <v>100</v>
      </c>
      <c r="D50" s="28" t="s">
        <v>10</v>
      </c>
      <c r="E50" s="28"/>
      <c r="F50" s="26">
        <f>F49*C50</f>
        <v>0</v>
      </c>
      <c r="G50" s="26">
        <f>G49*C50</f>
        <v>0</v>
      </c>
      <c r="H50" s="26">
        <f>H49*C50</f>
        <v>6</v>
      </c>
      <c r="I50" s="26">
        <f>I49*C50</f>
        <v>0</v>
      </c>
      <c r="J50" s="26">
        <f>J49*C50</f>
        <v>0.9800000000000001</v>
      </c>
      <c r="K50" s="26">
        <f>K49*C50</f>
        <v>1.037</v>
      </c>
      <c r="L50" s="26">
        <f>L49*C50</f>
        <v>0.5519999999999999</v>
      </c>
      <c r="M50" s="26">
        <f>M49*C50</f>
        <v>0.7000000000000001</v>
      </c>
      <c r="N50" s="26">
        <f>N49*C50</f>
        <v>11.55</v>
      </c>
      <c r="O50" s="26">
        <f>O49*C50</f>
        <v>1.26</v>
      </c>
      <c r="P50" s="26">
        <f>P49*C50</f>
        <v>1.5</v>
      </c>
      <c r="Q50" s="26">
        <f>Q49*C50</f>
        <v>0</v>
      </c>
      <c r="R50" s="26">
        <f>R49*C50</f>
        <v>7.000000000000001</v>
      </c>
      <c r="S50" s="26">
        <f>S49*C50</f>
        <v>0</v>
      </c>
      <c r="T50" s="26">
        <f>T49*C50</f>
        <v>0</v>
      </c>
      <c r="U50" s="26">
        <f>U49*C50</f>
        <v>14.7</v>
      </c>
      <c r="V50" s="26">
        <f>V49*C50</f>
        <v>0</v>
      </c>
      <c r="W50" s="26">
        <f>W49*C50</f>
        <v>0.5</v>
      </c>
      <c r="X50" s="26">
        <f>X49*C50</f>
        <v>5.5</v>
      </c>
      <c r="Y50" s="26">
        <f>Y49*C50</f>
        <v>0.125</v>
      </c>
      <c r="Z50" s="26">
        <f>Z49*C50</f>
        <v>0.25</v>
      </c>
      <c r="AA50" s="26">
        <f>AA49*C50</f>
        <v>2.4</v>
      </c>
      <c r="AB50" s="26">
        <f>AB49*C50</f>
        <v>20</v>
      </c>
      <c r="AC50" s="26">
        <f>AC49*C50</f>
        <v>0</v>
      </c>
      <c r="AD50" s="26">
        <f>AD49*C50</f>
        <v>0</v>
      </c>
      <c r="AE50" s="26">
        <f>AE49*C50</f>
        <v>0</v>
      </c>
      <c r="AF50" s="26">
        <f>AF49*C50</f>
        <v>0</v>
      </c>
      <c r="AG50" s="26">
        <f>AG49*C50</f>
        <v>0</v>
      </c>
      <c r="AH50" s="26">
        <f>AH49*C50</f>
        <v>0</v>
      </c>
      <c r="AI50" s="26">
        <f>AI49*C50</f>
        <v>0</v>
      </c>
      <c r="AJ50" s="27"/>
      <c r="AK50" s="34"/>
    </row>
    <row r="51" spans="2:37" ht="16.5" thickBot="1">
      <c r="B51" s="102" t="s">
        <v>12</v>
      </c>
      <c r="C51" s="103"/>
      <c r="D51" s="104"/>
      <c r="E51" s="36"/>
      <c r="F51" s="29"/>
      <c r="G51" s="29"/>
      <c r="H51" s="29">
        <v>25.85</v>
      </c>
      <c r="I51" s="29"/>
      <c r="J51" s="29">
        <v>11</v>
      </c>
      <c r="K51" s="29">
        <v>42</v>
      </c>
      <c r="L51" s="29">
        <v>83</v>
      </c>
      <c r="M51" s="29">
        <v>451</v>
      </c>
      <c r="N51" s="29">
        <v>10</v>
      </c>
      <c r="O51" s="29">
        <v>15</v>
      </c>
      <c r="P51" s="29">
        <v>15</v>
      </c>
      <c r="Q51" s="29"/>
      <c r="R51" s="29">
        <v>32</v>
      </c>
      <c r="S51" s="29"/>
      <c r="T51" s="29"/>
      <c r="U51" s="29">
        <v>123</v>
      </c>
      <c r="V51" s="29"/>
      <c r="W51" s="29">
        <v>24</v>
      </c>
      <c r="X51" s="29">
        <v>75</v>
      </c>
      <c r="Y51" s="29">
        <v>27</v>
      </c>
      <c r="Z51" s="29">
        <v>124</v>
      </c>
      <c r="AA51" s="29">
        <v>145.45</v>
      </c>
      <c r="AB51" s="29">
        <v>88</v>
      </c>
      <c r="AC51" s="29"/>
      <c r="AD51" s="29"/>
      <c r="AE51" s="29"/>
      <c r="AF51" s="29"/>
      <c r="AG51" s="29"/>
      <c r="AH51" s="29"/>
      <c r="AI51" s="29"/>
      <c r="AJ51" s="40"/>
      <c r="AK51" s="34"/>
    </row>
    <row r="52" spans="2:37" ht="16.5" thickBot="1">
      <c r="B52" s="105" t="s">
        <v>13</v>
      </c>
      <c r="C52" s="96"/>
      <c r="D52" s="96"/>
      <c r="E52" s="57"/>
      <c r="F52" s="58">
        <f aca="true" t="shared" si="7" ref="F52:AI52">F50*F51</f>
        <v>0</v>
      </c>
      <c r="G52" s="58">
        <f t="shared" si="7"/>
        <v>0</v>
      </c>
      <c r="H52" s="58">
        <f t="shared" si="7"/>
        <v>155.10000000000002</v>
      </c>
      <c r="I52" s="58">
        <f t="shared" si="7"/>
        <v>0</v>
      </c>
      <c r="J52" s="58">
        <f t="shared" si="7"/>
        <v>10.780000000000001</v>
      </c>
      <c r="K52" s="58">
        <f t="shared" si="7"/>
        <v>43.553999999999995</v>
      </c>
      <c r="L52" s="58">
        <f t="shared" si="7"/>
        <v>45.815999999999995</v>
      </c>
      <c r="M52" s="58">
        <f t="shared" si="7"/>
        <v>315.70000000000005</v>
      </c>
      <c r="N52" s="58">
        <f t="shared" si="7"/>
        <v>115.5</v>
      </c>
      <c r="O52" s="58">
        <f t="shared" si="7"/>
        <v>18.9</v>
      </c>
      <c r="P52" s="58">
        <f t="shared" si="7"/>
        <v>22.5</v>
      </c>
      <c r="Q52" s="58">
        <f t="shared" si="7"/>
        <v>0</v>
      </c>
      <c r="R52" s="58">
        <f t="shared" si="7"/>
        <v>224.00000000000003</v>
      </c>
      <c r="S52" s="58">
        <f t="shared" si="7"/>
        <v>0</v>
      </c>
      <c r="T52" s="58">
        <f t="shared" si="7"/>
        <v>0</v>
      </c>
      <c r="U52" s="58">
        <f t="shared" si="7"/>
        <v>1808.1</v>
      </c>
      <c r="V52" s="58">
        <f t="shared" si="7"/>
        <v>0</v>
      </c>
      <c r="W52" s="58">
        <f t="shared" si="7"/>
        <v>12</v>
      </c>
      <c r="X52" s="58">
        <f t="shared" si="7"/>
        <v>412.5</v>
      </c>
      <c r="Y52" s="58">
        <f t="shared" si="7"/>
        <v>3.375</v>
      </c>
      <c r="Z52" s="58">
        <f t="shared" si="7"/>
        <v>31</v>
      </c>
      <c r="AA52" s="58">
        <f t="shared" si="7"/>
        <v>349.08</v>
      </c>
      <c r="AB52" s="58">
        <f t="shared" si="7"/>
        <v>1760</v>
      </c>
      <c r="AC52" s="58">
        <f>AC50*AC51</f>
        <v>0</v>
      </c>
      <c r="AD52" s="58">
        <f>AD50*AD51</f>
        <v>0</v>
      </c>
      <c r="AE52" s="58">
        <f t="shared" si="7"/>
        <v>0</v>
      </c>
      <c r="AF52" s="58">
        <f t="shared" si="7"/>
        <v>0</v>
      </c>
      <c r="AG52" s="58">
        <f>AG50*AG51</f>
        <v>0</v>
      </c>
      <c r="AH52" s="59">
        <f t="shared" si="7"/>
        <v>0</v>
      </c>
      <c r="AI52" s="60">
        <f t="shared" si="7"/>
        <v>0</v>
      </c>
      <c r="AJ52" s="43">
        <f>SUM(F52:AI52)</f>
        <v>5327.905</v>
      </c>
      <c r="AK52" s="34">
        <f>AJ52/C50</f>
        <v>53.27905</v>
      </c>
    </row>
    <row r="53" spans="2:37" ht="15.75">
      <c r="B53" s="97" t="s">
        <v>17</v>
      </c>
      <c r="C53" s="98"/>
      <c r="D53" s="98"/>
      <c r="E53" s="61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2"/>
      <c r="AK53" s="34"/>
    </row>
    <row r="54" spans="2:37" ht="18.75">
      <c r="B54" s="114" t="s">
        <v>98</v>
      </c>
      <c r="C54" s="115"/>
      <c r="D54" s="115"/>
      <c r="E54" s="81">
        <v>200</v>
      </c>
      <c r="F54" s="82"/>
      <c r="G54" s="82"/>
      <c r="H54" s="82"/>
      <c r="I54" s="82"/>
      <c r="J54" s="82"/>
      <c r="K54" s="82">
        <v>20</v>
      </c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>
        <v>20</v>
      </c>
      <c r="AD54" s="82"/>
      <c r="AE54" s="26"/>
      <c r="AF54" s="26"/>
      <c r="AG54" s="26"/>
      <c r="AH54" s="26"/>
      <c r="AI54" s="26"/>
      <c r="AJ54" s="27"/>
      <c r="AK54" s="34"/>
    </row>
    <row r="55" spans="2:37" ht="18.75">
      <c r="B55" s="114" t="s">
        <v>172</v>
      </c>
      <c r="C55" s="115"/>
      <c r="D55" s="115"/>
      <c r="E55" s="81">
        <v>1</v>
      </c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>
        <v>1</v>
      </c>
      <c r="AE55" s="26"/>
      <c r="AF55" s="26"/>
      <c r="AG55" s="26"/>
      <c r="AH55" s="26"/>
      <c r="AI55" s="26"/>
      <c r="AJ55" s="27"/>
      <c r="AK55" s="34"/>
    </row>
    <row r="56" spans="2:37" ht="16.5" thickBot="1">
      <c r="B56" s="35" t="s">
        <v>9</v>
      </c>
      <c r="C56" s="36">
        <v>1</v>
      </c>
      <c r="D56" s="25" t="s">
        <v>10</v>
      </c>
      <c r="E56" s="25"/>
      <c r="F56" s="26">
        <f aca="true" t="shared" si="8" ref="F56:AC56">SUM(F54:F55)/1000</f>
        <v>0</v>
      </c>
      <c r="G56" s="26">
        <f t="shared" si="8"/>
        <v>0</v>
      </c>
      <c r="H56" s="26">
        <f t="shared" si="8"/>
        <v>0</v>
      </c>
      <c r="I56" s="26">
        <f t="shared" si="8"/>
        <v>0</v>
      </c>
      <c r="J56" s="26">
        <f t="shared" si="8"/>
        <v>0</v>
      </c>
      <c r="K56" s="26">
        <f t="shared" si="8"/>
        <v>0.02</v>
      </c>
      <c r="L56" s="26">
        <f t="shared" si="8"/>
        <v>0</v>
      </c>
      <c r="M56" s="26">
        <f t="shared" si="8"/>
        <v>0</v>
      </c>
      <c r="N56" s="26">
        <f t="shared" si="8"/>
        <v>0</v>
      </c>
      <c r="O56" s="26">
        <f t="shared" si="8"/>
        <v>0</v>
      </c>
      <c r="P56" s="26">
        <f t="shared" si="8"/>
        <v>0</v>
      </c>
      <c r="Q56" s="26">
        <f t="shared" si="8"/>
        <v>0</v>
      </c>
      <c r="R56" s="26">
        <f t="shared" si="8"/>
        <v>0</v>
      </c>
      <c r="S56" s="26">
        <f t="shared" si="8"/>
        <v>0</v>
      </c>
      <c r="T56" s="26">
        <f t="shared" si="8"/>
        <v>0</v>
      </c>
      <c r="U56" s="26">
        <f t="shared" si="8"/>
        <v>0</v>
      </c>
      <c r="V56" s="26">
        <f t="shared" si="8"/>
        <v>0</v>
      </c>
      <c r="W56" s="26">
        <f t="shared" si="8"/>
        <v>0</v>
      </c>
      <c r="X56" s="26">
        <f t="shared" si="8"/>
        <v>0</v>
      </c>
      <c r="Y56" s="26">
        <f t="shared" si="8"/>
        <v>0</v>
      </c>
      <c r="Z56" s="26">
        <f t="shared" si="8"/>
        <v>0</v>
      </c>
      <c r="AA56" s="26">
        <f t="shared" si="8"/>
        <v>0</v>
      </c>
      <c r="AB56" s="26">
        <f t="shared" si="8"/>
        <v>0</v>
      </c>
      <c r="AC56" s="26">
        <f t="shared" si="8"/>
        <v>0.02</v>
      </c>
      <c r="AD56" s="26">
        <f>SUM(AD54:AD55)</f>
        <v>1</v>
      </c>
      <c r="AE56" s="26">
        <f>SUM(AE54:AE55)/1000</f>
        <v>0</v>
      </c>
      <c r="AF56" s="26">
        <f>SUM(AF54:AF55)/1000</f>
        <v>0</v>
      </c>
      <c r="AG56" s="26">
        <f>SUM(AG54:AG55)/1000</f>
        <v>0</v>
      </c>
      <c r="AH56" s="26">
        <f>SUM(AH54:AH55)/1000</f>
        <v>0</v>
      </c>
      <c r="AI56" s="26">
        <f>SUM(AI54:AI55)/1000</f>
        <v>0</v>
      </c>
      <c r="AJ56" s="27"/>
      <c r="AK56" s="34"/>
    </row>
    <row r="57" spans="2:37" ht="16.5" thickBot="1">
      <c r="B57" s="37" t="s">
        <v>11</v>
      </c>
      <c r="C57" s="38">
        <v>100</v>
      </c>
      <c r="D57" s="28" t="s">
        <v>10</v>
      </c>
      <c r="E57" s="28"/>
      <c r="F57" s="26">
        <f>F56*C57</f>
        <v>0</v>
      </c>
      <c r="G57" s="26">
        <f>G56*C57</f>
        <v>0</v>
      </c>
      <c r="H57" s="26">
        <f>H56*C57</f>
        <v>0</v>
      </c>
      <c r="I57" s="26">
        <f>I56*C57</f>
        <v>0</v>
      </c>
      <c r="J57" s="26">
        <f>J56*C57</f>
        <v>0</v>
      </c>
      <c r="K57" s="26">
        <f>K56*C57</f>
        <v>2</v>
      </c>
      <c r="L57" s="26">
        <f>L56*C57</f>
        <v>0</v>
      </c>
      <c r="M57" s="26">
        <f>M56*C57</f>
        <v>0</v>
      </c>
      <c r="N57" s="26">
        <f>N56*C57</f>
        <v>0</v>
      </c>
      <c r="O57" s="26">
        <f>O56*C57</f>
        <v>0</v>
      </c>
      <c r="P57" s="26">
        <f>P56*C57</f>
        <v>0</v>
      </c>
      <c r="Q57" s="26">
        <f>Q56*C57</f>
        <v>0</v>
      </c>
      <c r="R57" s="26">
        <f>R56*C57</f>
        <v>0</v>
      </c>
      <c r="S57" s="26">
        <f>S56*C57</f>
        <v>0</v>
      </c>
      <c r="T57" s="26">
        <f>T56*C57</f>
        <v>0</v>
      </c>
      <c r="U57" s="26">
        <f>U56*C57</f>
        <v>0</v>
      </c>
      <c r="V57" s="26">
        <f>V56*C57</f>
        <v>0</v>
      </c>
      <c r="W57" s="26">
        <f>W56*C57</f>
        <v>0</v>
      </c>
      <c r="X57" s="26">
        <f>X56*C57</f>
        <v>0</v>
      </c>
      <c r="Y57" s="26">
        <f>Y56*C57</f>
        <v>0</v>
      </c>
      <c r="Z57" s="26">
        <f>Z56*C57</f>
        <v>0</v>
      </c>
      <c r="AA57" s="26">
        <f>AA56*C57</f>
        <v>0</v>
      </c>
      <c r="AB57" s="26">
        <f>AB56*C57</f>
        <v>0</v>
      </c>
      <c r="AC57" s="26">
        <f>AC56*C57</f>
        <v>2</v>
      </c>
      <c r="AD57" s="26">
        <f>AD56*C57</f>
        <v>100</v>
      </c>
      <c r="AE57" s="26">
        <f>AE56*C57</f>
        <v>0</v>
      </c>
      <c r="AF57" s="26">
        <f>AF56*C57</f>
        <v>0</v>
      </c>
      <c r="AG57" s="26">
        <f>AG56*C57</f>
        <v>0</v>
      </c>
      <c r="AH57" s="26">
        <f>AH56*C57</f>
        <v>0</v>
      </c>
      <c r="AI57" s="26">
        <f>AI56*C57</f>
        <v>0</v>
      </c>
      <c r="AJ57" s="27"/>
      <c r="AK57" s="34"/>
    </row>
    <row r="58" spans="2:37" ht="16.5" thickBot="1">
      <c r="B58" s="102" t="s">
        <v>12</v>
      </c>
      <c r="C58" s="103"/>
      <c r="D58" s="104"/>
      <c r="E58" s="36"/>
      <c r="F58" s="29"/>
      <c r="G58" s="29"/>
      <c r="H58" s="29"/>
      <c r="I58" s="29"/>
      <c r="J58" s="29"/>
      <c r="K58" s="29">
        <v>42</v>
      </c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>
        <v>85</v>
      </c>
      <c r="AD58" s="29">
        <v>14</v>
      </c>
      <c r="AE58" s="29"/>
      <c r="AF58" s="29"/>
      <c r="AG58" s="29"/>
      <c r="AH58" s="29"/>
      <c r="AI58" s="29"/>
      <c r="AJ58" s="62"/>
      <c r="AK58" s="34"/>
    </row>
    <row r="59" spans="2:37" ht="16.5" thickBot="1">
      <c r="B59" s="101" t="s">
        <v>13</v>
      </c>
      <c r="C59" s="94"/>
      <c r="D59" s="94"/>
      <c r="E59" s="63"/>
      <c r="F59" s="64">
        <f aca="true" t="shared" si="9" ref="F59:AI59">F57*F58</f>
        <v>0</v>
      </c>
      <c r="G59" s="64">
        <f t="shared" si="9"/>
        <v>0</v>
      </c>
      <c r="H59" s="64">
        <f t="shared" si="9"/>
        <v>0</v>
      </c>
      <c r="I59" s="64">
        <f t="shared" si="9"/>
        <v>0</v>
      </c>
      <c r="J59" s="64">
        <f t="shared" si="9"/>
        <v>0</v>
      </c>
      <c r="K59" s="64">
        <f t="shared" si="9"/>
        <v>84</v>
      </c>
      <c r="L59" s="64">
        <f t="shared" si="9"/>
        <v>0</v>
      </c>
      <c r="M59" s="64">
        <f t="shared" si="9"/>
        <v>0</v>
      </c>
      <c r="N59" s="64">
        <f t="shared" si="9"/>
        <v>0</v>
      </c>
      <c r="O59" s="64">
        <f t="shared" si="9"/>
        <v>0</v>
      </c>
      <c r="P59" s="64">
        <f t="shared" si="9"/>
        <v>0</v>
      </c>
      <c r="Q59" s="64">
        <f t="shared" si="9"/>
        <v>0</v>
      </c>
      <c r="R59" s="64">
        <f t="shared" si="9"/>
        <v>0</v>
      </c>
      <c r="S59" s="64">
        <f t="shared" si="9"/>
        <v>0</v>
      </c>
      <c r="T59" s="64">
        <f t="shared" si="9"/>
        <v>0</v>
      </c>
      <c r="U59" s="64">
        <f t="shared" si="9"/>
        <v>0</v>
      </c>
      <c r="V59" s="64">
        <f t="shared" si="9"/>
        <v>0</v>
      </c>
      <c r="W59" s="64">
        <f t="shared" si="9"/>
        <v>0</v>
      </c>
      <c r="X59" s="64">
        <f t="shared" si="9"/>
        <v>0</v>
      </c>
      <c r="Y59" s="64">
        <f t="shared" si="9"/>
        <v>0</v>
      </c>
      <c r="Z59" s="64">
        <f t="shared" si="9"/>
        <v>0</v>
      </c>
      <c r="AA59" s="64">
        <f t="shared" si="9"/>
        <v>0</v>
      </c>
      <c r="AB59" s="64">
        <f t="shared" si="9"/>
        <v>0</v>
      </c>
      <c r="AC59" s="64">
        <f t="shared" si="9"/>
        <v>170</v>
      </c>
      <c r="AD59" s="64">
        <f t="shared" si="9"/>
        <v>1400</v>
      </c>
      <c r="AE59" s="64">
        <f t="shared" si="9"/>
        <v>0</v>
      </c>
      <c r="AF59" s="64">
        <f t="shared" si="9"/>
        <v>0</v>
      </c>
      <c r="AG59" s="64">
        <f t="shared" si="9"/>
        <v>0</v>
      </c>
      <c r="AH59" s="65">
        <f t="shared" si="9"/>
        <v>0</v>
      </c>
      <c r="AI59" s="66">
        <f t="shared" si="9"/>
        <v>0</v>
      </c>
      <c r="AJ59" s="43">
        <f>SUM(F59:AI59)</f>
        <v>1654</v>
      </c>
      <c r="AK59" s="34">
        <f>AJ59/C57</f>
        <v>16.54</v>
      </c>
    </row>
    <row r="60" spans="2:37" ht="15.75">
      <c r="B60" s="99" t="s">
        <v>18</v>
      </c>
      <c r="C60" s="100"/>
      <c r="D60" s="10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2"/>
      <c r="AK60" s="34"/>
    </row>
    <row r="61" spans="2:37" ht="18.75">
      <c r="B61" s="112" t="s">
        <v>168</v>
      </c>
      <c r="C61" s="113"/>
      <c r="D61" s="113"/>
      <c r="E61" s="80">
        <v>250</v>
      </c>
      <c r="F61" s="82"/>
      <c r="G61" s="82"/>
      <c r="H61" s="82"/>
      <c r="I61" s="82"/>
      <c r="J61" s="82">
        <v>2.5</v>
      </c>
      <c r="K61" s="82"/>
      <c r="L61" s="82">
        <v>2.5</v>
      </c>
      <c r="M61" s="82"/>
      <c r="N61" s="82">
        <v>115.5</v>
      </c>
      <c r="O61" s="82">
        <v>12</v>
      </c>
      <c r="P61" s="82">
        <v>12.5</v>
      </c>
      <c r="Q61" s="82"/>
      <c r="R61" s="82"/>
      <c r="S61" s="82"/>
      <c r="T61" s="82"/>
      <c r="U61" s="82"/>
      <c r="V61" s="82"/>
      <c r="W61" s="82">
        <v>5</v>
      </c>
      <c r="X61" s="82"/>
      <c r="Y61" s="82"/>
      <c r="Z61" s="82"/>
      <c r="AA61" s="82"/>
      <c r="AB61" s="82"/>
      <c r="AC61" s="82"/>
      <c r="AD61" s="82"/>
      <c r="AE61" s="26"/>
      <c r="AF61" s="26"/>
      <c r="AG61" s="26"/>
      <c r="AH61" s="26"/>
      <c r="AI61" s="26"/>
      <c r="AJ61" s="27"/>
      <c r="AK61" s="34"/>
    </row>
    <row r="62" spans="2:37" ht="18.75">
      <c r="B62" s="114" t="s">
        <v>153</v>
      </c>
      <c r="C62" s="115"/>
      <c r="D62" s="116"/>
      <c r="E62" s="80">
        <v>50</v>
      </c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>
        <v>55</v>
      </c>
      <c r="Y62" s="82"/>
      <c r="Z62" s="82"/>
      <c r="AA62" s="82"/>
      <c r="AB62" s="82"/>
      <c r="AC62" s="82"/>
      <c r="AD62" s="82"/>
      <c r="AE62" s="26"/>
      <c r="AF62" s="26"/>
      <c r="AG62" s="26"/>
      <c r="AH62" s="26"/>
      <c r="AI62" s="26"/>
      <c r="AJ62" s="27"/>
      <c r="AK62" s="34"/>
    </row>
    <row r="63" spans="2:37" ht="18.75">
      <c r="B63" s="114" t="s">
        <v>169</v>
      </c>
      <c r="C63" s="115"/>
      <c r="D63" s="116"/>
      <c r="E63" s="80" t="s">
        <v>97</v>
      </c>
      <c r="F63" s="82"/>
      <c r="G63" s="82"/>
      <c r="H63" s="82"/>
      <c r="I63" s="82"/>
      <c r="J63" s="82">
        <v>4</v>
      </c>
      <c r="K63" s="82">
        <v>0.37</v>
      </c>
      <c r="L63" s="82">
        <v>3.02</v>
      </c>
      <c r="M63" s="82"/>
      <c r="N63" s="82"/>
      <c r="O63" s="82">
        <v>0.6</v>
      </c>
      <c r="P63" s="82">
        <v>2.5</v>
      </c>
      <c r="Q63" s="82"/>
      <c r="R63" s="82"/>
      <c r="S63" s="82"/>
      <c r="T63" s="82"/>
      <c r="U63" s="82">
        <v>147</v>
      </c>
      <c r="V63" s="82"/>
      <c r="W63" s="82"/>
      <c r="X63" s="82"/>
      <c r="Y63" s="82">
        <v>1.25</v>
      </c>
      <c r="Z63" s="82">
        <v>2.5</v>
      </c>
      <c r="AA63" s="82"/>
      <c r="AB63" s="82"/>
      <c r="AC63" s="82"/>
      <c r="AD63" s="82"/>
      <c r="AE63" s="26"/>
      <c r="AF63" s="26"/>
      <c r="AG63" s="26"/>
      <c r="AH63" s="26"/>
      <c r="AI63" s="26"/>
      <c r="AJ63" s="27"/>
      <c r="AK63" s="34"/>
    </row>
    <row r="64" spans="2:37" ht="18.75">
      <c r="B64" s="114" t="s">
        <v>170</v>
      </c>
      <c r="C64" s="115"/>
      <c r="D64" s="116"/>
      <c r="E64" s="80">
        <v>200</v>
      </c>
      <c r="F64" s="82"/>
      <c r="G64" s="82"/>
      <c r="H64" s="82"/>
      <c r="I64" s="82"/>
      <c r="J64" s="82">
        <v>3.3</v>
      </c>
      <c r="K64" s="82"/>
      <c r="L64" s="82"/>
      <c r="M64" s="82">
        <v>7</v>
      </c>
      <c r="N64" s="82"/>
      <c r="O64" s="82"/>
      <c r="P64" s="82"/>
      <c r="Q64" s="82"/>
      <c r="R64" s="82">
        <v>70</v>
      </c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26"/>
      <c r="AF64" s="26"/>
      <c r="AG64" s="26"/>
      <c r="AH64" s="26"/>
      <c r="AI64" s="26"/>
      <c r="AJ64" s="27"/>
      <c r="AK64" s="34"/>
    </row>
    <row r="65" spans="2:37" ht="18.75">
      <c r="B65" s="114" t="s">
        <v>171</v>
      </c>
      <c r="C65" s="115"/>
      <c r="D65" s="116"/>
      <c r="E65" s="80">
        <v>200</v>
      </c>
      <c r="F65" s="82"/>
      <c r="G65" s="82"/>
      <c r="H65" s="82"/>
      <c r="I65" s="82"/>
      <c r="J65" s="82"/>
      <c r="K65" s="82">
        <v>10</v>
      </c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>
        <v>24</v>
      </c>
      <c r="AB65" s="82"/>
      <c r="AC65" s="82"/>
      <c r="AD65" s="82"/>
      <c r="AE65" s="26"/>
      <c r="AF65" s="26"/>
      <c r="AG65" s="26"/>
      <c r="AH65" s="26"/>
      <c r="AI65" s="26"/>
      <c r="AJ65" s="27"/>
      <c r="AK65" s="34"/>
    </row>
    <row r="66" spans="2:37" ht="18.75">
      <c r="B66" s="112" t="s">
        <v>66</v>
      </c>
      <c r="C66" s="113"/>
      <c r="D66" s="113"/>
      <c r="E66" s="80">
        <v>60</v>
      </c>
      <c r="F66" s="82"/>
      <c r="G66" s="82"/>
      <c r="H66" s="82">
        <v>60</v>
      </c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26"/>
      <c r="AF66" s="26"/>
      <c r="AG66" s="26"/>
      <c r="AH66" s="26"/>
      <c r="AI66" s="26"/>
      <c r="AJ66" s="27"/>
      <c r="AK66" s="34"/>
    </row>
    <row r="67" spans="2:37" ht="18.75">
      <c r="B67" s="114" t="s">
        <v>88</v>
      </c>
      <c r="C67" s="115"/>
      <c r="D67" s="116"/>
      <c r="E67" s="80">
        <v>200</v>
      </c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>
        <v>200</v>
      </c>
      <c r="AC67" s="82"/>
      <c r="AD67" s="82"/>
      <c r="AE67" s="26"/>
      <c r="AF67" s="26"/>
      <c r="AG67" s="26"/>
      <c r="AH67" s="26"/>
      <c r="AI67" s="26"/>
      <c r="AJ67" s="27"/>
      <c r="AK67" s="34"/>
    </row>
    <row r="68" spans="2:37" ht="15.75">
      <c r="B68" s="126" t="s">
        <v>173</v>
      </c>
      <c r="C68" s="128"/>
      <c r="D68" s="128"/>
      <c r="E68" s="25" t="s">
        <v>73</v>
      </c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>
        <v>1</v>
      </c>
      <c r="AE68" s="26"/>
      <c r="AF68" s="26"/>
      <c r="AG68" s="26"/>
      <c r="AH68" s="26"/>
      <c r="AI68" s="26"/>
      <c r="AJ68" s="27"/>
      <c r="AK68" s="34"/>
    </row>
    <row r="69" spans="2:37" ht="16.5" thickBot="1">
      <c r="B69" s="35" t="s">
        <v>9</v>
      </c>
      <c r="C69" s="36">
        <v>1</v>
      </c>
      <c r="D69" s="25" t="s">
        <v>10</v>
      </c>
      <c r="E69" s="25"/>
      <c r="F69" s="26">
        <f aca="true" t="shared" si="10" ref="F69:AI69">SUM(F61:F68)/1000</f>
        <v>0</v>
      </c>
      <c r="G69" s="26">
        <f t="shared" si="10"/>
        <v>0</v>
      </c>
      <c r="H69" s="26">
        <f t="shared" si="10"/>
        <v>0.06</v>
      </c>
      <c r="I69" s="26">
        <f t="shared" si="10"/>
        <v>0</v>
      </c>
      <c r="J69" s="26">
        <f t="shared" si="10"/>
        <v>0.009800000000000001</v>
      </c>
      <c r="K69" s="26">
        <f t="shared" si="10"/>
        <v>0.010369999999999999</v>
      </c>
      <c r="L69" s="26">
        <f t="shared" si="10"/>
        <v>0.00552</v>
      </c>
      <c r="M69" s="26">
        <f t="shared" si="10"/>
        <v>0.007</v>
      </c>
      <c r="N69" s="26">
        <f t="shared" si="10"/>
        <v>0.1155</v>
      </c>
      <c r="O69" s="26">
        <f t="shared" si="10"/>
        <v>0.0126</v>
      </c>
      <c r="P69" s="26">
        <f t="shared" si="10"/>
        <v>0.015</v>
      </c>
      <c r="Q69" s="26">
        <f t="shared" si="10"/>
        <v>0</v>
      </c>
      <c r="R69" s="26">
        <f t="shared" si="10"/>
        <v>0.07</v>
      </c>
      <c r="S69" s="26">
        <f t="shared" si="10"/>
        <v>0</v>
      </c>
      <c r="T69" s="26">
        <f t="shared" si="10"/>
        <v>0</v>
      </c>
      <c r="U69" s="26">
        <f t="shared" si="10"/>
        <v>0.147</v>
      </c>
      <c r="V69" s="26">
        <f t="shared" si="10"/>
        <v>0</v>
      </c>
      <c r="W69" s="26">
        <f t="shared" si="10"/>
        <v>0.005</v>
      </c>
      <c r="X69" s="26">
        <f t="shared" si="10"/>
        <v>0.055</v>
      </c>
      <c r="Y69" s="26">
        <f t="shared" si="10"/>
        <v>0.00125</v>
      </c>
      <c r="Z69" s="26">
        <f t="shared" si="10"/>
        <v>0.0025</v>
      </c>
      <c r="AA69" s="26">
        <f t="shared" si="10"/>
        <v>0.024</v>
      </c>
      <c r="AB69" s="26">
        <f t="shared" si="10"/>
        <v>0.2</v>
      </c>
      <c r="AC69" s="26">
        <f t="shared" si="10"/>
        <v>0</v>
      </c>
      <c r="AD69" s="26">
        <f>SUM(AD61:AD68)</f>
        <v>1</v>
      </c>
      <c r="AE69" s="26">
        <f t="shared" si="10"/>
        <v>0</v>
      </c>
      <c r="AF69" s="26">
        <f t="shared" si="10"/>
        <v>0</v>
      </c>
      <c r="AG69" s="26">
        <f t="shared" si="10"/>
        <v>0</v>
      </c>
      <c r="AH69" s="26">
        <f t="shared" si="10"/>
        <v>0</v>
      </c>
      <c r="AI69" s="26">
        <f t="shared" si="10"/>
        <v>0</v>
      </c>
      <c r="AJ69" s="27"/>
      <c r="AK69" s="34"/>
    </row>
    <row r="70" spans="2:37" ht="16.5" thickBot="1">
      <c r="B70" s="37" t="s">
        <v>11</v>
      </c>
      <c r="C70" s="38">
        <v>100</v>
      </c>
      <c r="D70" s="28" t="s">
        <v>10</v>
      </c>
      <c r="E70" s="28"/>
      <c r="F70" s="26">
        <f>F69*C70</f>
        <v>0</v>
      </c>
      <c r="G70" s="26">
        <f>G69*C70</f>
        <v>0</v>
      </c>
      <c r="H70" s="26">
        <f>H69*C70</f>
        <v>6</v>
      </c>
      <c r="I70" s="26">
        <f>I69*C70</f>
        <v>0</v>
      </c>
      <c r="J70" s="26">
        <f>J69*C70</f>
        <v>0.9800000000000001</v>
      </c>
      <c r="K70" s="26">
        <f>K69*C70</f>
        <v>1.037</v>
      </c>
      <c r="L70" s="26">
        <f>L69*C70</f>
        <v>0.5519999999999999</v>
      </c>
      <c r="M70" s="26">
        <f>M69*C70</f>
        <v>0.7000000000000001</v>
      </c>
      <c r="N70" s="26">
        <f>N69*C70</f>
        <v>11.55</v>
      </c>
      <c r="O70" s="26">
        <f>O69*C70</f>
        <v>1.26</v>
      </c>
      <c r="P70" s="26">
        <f>P69*C70</f>
        <v>1.5</v>
      </c>
      <c r="Q70" s="26">
        <f>Q69*C70</f>
        <v>0</v>
      </c>
      <c r="R70" s="26">
        <f>R69*C70</f>
        <v>7.000000000000001</v>
      </c>
      <c r="S70" s="26">
        <f>S69*C70</f>
        <v>0</v>
      </c>
      <c r="T70" s="26">
        <f>T69*C70</f>
        <v>0</v>
      </c>
      <c r="U70" s="26">
        <f>U69*C70</f>
        <v>14.7</v>
      </c>
      <c r="V70" s="26">
        <f>V69*C70</f>
        <v>0</v>
      </c>
      <c r="W70" s="26">
        <f>W69*C70</f>
        <v>0.5</v>
      </c>
      <c r="X70" s="26">
        <f>X69*C70</f>
        <v>5.5</v>
      </c>
      <c r="Y70" s="26">
        <f>Y69*C70</f>
        <v>0.125</v>
      </c>
      <c r="Z70" s="26">
        <f>Z69*C70</f>
        <v>0.25</v>
      </c>
      <c r="AA70" s="26">
        <f>AA69*C70</f>
        <v>2.4</v>
      </c>
      <c r="AB70" s="26">
        <f>AB69*C70</f>
        <v>20</v>
      </c>
      <c r="AC70" s="26">
        <f>AC69*C70</f>
        <v>0</v>
      </c>
      <c r="AD70" s="26">
        <f>AD69*C70</f>
        <v>100</v>
      </c>
      <c r="AE70" s="26">
        <f>AE69*C70</f>
        <v>0</v>
      </c>
      <c r="AF70" s="26">
        <f>AF69*C70</f>
        <v>0</v>
      </c>
      <c r="AG70" s="26">
        <f>AG69*C70</f>
        <v>0</v>
      </c>
      <c r="AH70" s="26">
        <f>AH69*C70</f>
        <v>0</v>
      </c>
      <c r="AI70" s="26">
        <f>AI69*C70</f>
        <v>0</v>
      </c>
      <c r="AJ70" s="27"/>
      <c r="AK70" s="34"/>
    </row>
    <row r="71" spans="2:37" ht="16.5" thickBot="1">
      <c r="B71" s="126" t="s">
        <v>12</v>
      </c>
      <c r="C71" s="127"/>
      <c r="D71" s="128"/>
      <c r="E71" s="25"/>
      <c r="F71" s="26"/>
      <c r="G71" s="26"/>
      <c r="H71" s="26">
        <v>25.85</v>
      </c>
      <c r="I71" s="26"/>
      <c r="J71" s="26">
        <v>11</v>
      </c>
      <c r="K71" s="26">
        <v>42</v>
      </c>
      <c r="L71" s="26">
        <v>83</v>
      </c>
      <c r="M71" s="26">
        <v>451</v>
      </c>
      <c r="N71" s="26">
        <v>10</v>
      </c>
      <c r="O71" s="26">
        <v>15</v>
      </c>
      <c r="P71" s="26">
        <v>15</v>
      </c>
      <c r="Q71" s="26"/>
      <c r="R71" s="29">
        <v>32</v>
      </c>
      <c r="S71" s="29"/>
      <c r="T71" s="29"/>
      <c r="U71" s="29">
        <v>123</v>
      </c>
      <c r="V71" s="29"/>
      <c r="W71" s="29">
        <v>24</v>
      </c>
      <c r="X71" s="29">
        <v>75</v>
      </c>
      <c r="Y71" s="29">
        <v>27</v>
      </c>
      <c r="Z71" s="29">
        <v>124</v>
      </c>
      <c r="AA71" s="29">
        <v>145.45</v>
      </c>
      <c r="AB71" s="29">
        <v>88</v>
      </c>
      <c r="AC71" s="29"/>
      <c r="AD71" s="29">
        <v>14</v>
      </c>
      <c r="AE71" s="29"/>
      <c r="AF71" s="29"/>
      <c r="AG71" s="29"/>
      <c r="AH71" s="29"/>
      <c r="AI71" s="29"/>
      <c r="AJ71" s="40"/>
      <c r="AK71" s="34"/>
    </row>
    <row r="72" spans="2:37" ht="16.5" thickBot="1">
      <c r="B72" s="129" t="s">
        <v>13</v>
      </c>
      <c r="C72" s="130"/>
      <c r="D72" s="130"/>
      <c r="E72" s="41"/>
      <c r="F72" s="53">
        <f aca="true" t="shared" si="11" ref="F72:AI72">F70*F71</f>
        <v>0</v>
      </c>
      <c r="G72" s="53">
        <f t="shared" si="11"/>
        <v>0</v>
      </c>
      <c r="H72" s="53">
        <f t="shared" si="11"/>
        <v>155.10000000000002</v>
      </c>
      <c r="I72" s="53">
        <f t="shared" si="11"/>
        <v>0</v>
      </c>
      <c r="J72" s="53">
        <f t="shared" si="11"/>
        <v>10.780000000000001</v>
      </c>
      <c r="K72" s="53">
        <f t="shared" si="11"/>
        <v>43.553999999999995</v>
      </c>
      <c r="L72" s="53">
        <f t="shared" si="11"/>
        <v>45.815999999999995</v>
      </c>
      <c r="M72" s="53">
        <f t="shared" si="11"/>
        <v>315.70000000000005</v>
      </c>
      <c r="N72" s="53">
        <f t="shared" si="11"/>
        <v>115.5</v>
      </c>
      <c r="O72" s="53">
        <f t="shared" si="11"/>
        <v>18.9</v>
      </c>
      <c r="P72" s="53">
        <f t="shared" si="11"/>
        <v>22.5</v>
      </c>
      <c r="Q72" s="53">
        <f t="shared" si="11"/>
        <v>0</v>
      </c>
      <c r="R72" s="53">
        <f t="shared" si="11"/>
        <v>224.00000000000003</v>
      </c>
      <c r="S72" s="53">
        <f t="shared" si="11"/>
        <v>0</v>
      </c>
      <c r="T72" s="53">
        <f t="shared" si="11"/>
        <v>0</v>
      </c>
      <c r="U72" s="53">
        <f t="shared" si="11"/>
        <v>1808.1</v>
      </c>
      <c r="V72" s="53">
        <f t="shared" si="11"/>
        <v>0</v>
      </c>
      <c r="W72" s="53">
        <f t="shared" si="11"/>
        <v>12</v>
      </c>
      <c r="X72" s="53">
        <f t="shared" si="11"/>
        <v>412.5</v>
      </c>
      <c r="Y72" s="53">
        <f t="shared" si="11"/>
        <v>3.375</v>
      </c>
      <c r="Z72" s="53">
        <f t="shared" si="11"/>
        <v>31</v>
      </c>
      <c r="AA72" s="53">
        <f t="shared" si="11"/>
        <v>349.08</v>
      </c>
      <c r="AB72" s="53">
        <f t="shared" si="11"/>
        <v>1760</v>
      </c>
      <c r="AC72" s="53">
        <f t="shared" si="11"/>
        <v>0</v>
      </c>
      <c r="AD72" s="53">
        <f t="shared" si="11"/>
        <v>1400</v>
      </c>
      <c r="AE72" s="53">
        <f t="shared" si="11"/>
        <v>0</v>
      </c>
      <c r="AF72" s="53">
        <f t="shared" si="11"/>
        <v>0</v>
      </c>
      <c r="AG72" s="53">
        <f t="shared" si="11"/>
        <v>0</v>
      </c>
      <c r="AH72" s="53">
        <f t="shared" si="11"/>
        <v>0</v>
      </c>
      <c r="AI72" s="53">
        <f t="shared" si="11"/>
        <v>0</v>
      </c>
      <c r="AJ72" s="43">
        <f>SUM(F72:AI72)</f>
        <v>6727.905</v>
      </c>
      <c r="AK72" s="34">
        <f>AJ72/C70</f>
        <v>67.27905</v>
      </c>
    </row>
    <row r="73" spans="2:37" ht="15.75">
      <c r="B73" s="131" t="s">
        <v>19</v>
      </c>
      <c r="C73" s="127"/>
      <c r="D73" s="127"/>
      <c r="E73" s="39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6"/>
      <c r="AK73" s="34"/>
    </row>
    <row r="74" spans="2:37" ht="15.75">
      <c r="B74" s="109"/>
      <c r="C74" s="110"/>
      <c r="D74" s="111"/>
      <c r="E74" s="28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7"/>
      <c r="AK74" s="34"/>
    </row>
    <row r="75" spans="2:37" ht="16.5" thickBot="1">
      <c r="B75" s="35" t="s">
        <v>9</v>
      </c>
      <c r="C75" s="36">
        <v>1</v>
      </c>
      <c r="D75" s="25" t="s">
        <v>10</v>
      </c>
      <c r="E75" s="25"/>
      <c r="F75" s="26">
        <f aca="true" t="shared" si="12" ref="F75:AI75">SUM(F74:F74)/1000</f>
        <v>0</v>
      </c>
      <c r="G75" s="26">
        <f t="shared" si="12"/>
        <v>0</v>
      </c>
      <c r="H75" s="26">
        <f t="shared" si="12"/>
        <v>0</v>
      </c>
      <c r="I75" s="26">
        <f t="shared" si="12"/>
        <v>0</v>
      </c>
      <c r="J75" s="26">
        <f t="shared" si="12"/>
        <v>0</v>
      </c>
      <c r="K75" s="26">
        <f t="shared" si="12"/>
        <v>0</v>
      </c>
      <c r="L75" s="26">
        <f t="shared" si="12"/>
        <v>0</v>
      </c>
      <c r="M75" s="26">
        <f t="shared" si="12"/>
        <v>0</v>
      </c>
      <c r="N75" s="26">
        <f t="shared" si="12"/>
        <v>0</v>
      </c>
      <c r="O75" s="26">
        <f t="shared" si="12"/>
        <v>0</v>
      </c>
      <c r="P75" s="26">
        <f t="shared" si="12"/>
        <v>0</v>
      </c>
      <c r="Q75" s="26">
        <f t="shared" si="12"/>
        <v>0</v>
      </c>
      <c r="R75" s="26">
        <f t="shared" si="12"/>
        <v>0</v>
      </c>
      <c r="S75" s="26">
        <f t="shared" si="12"/>
        <v>0</v>
      </c>
      <c r="T75" s="26">
        <f t="shared" si="12"/>
        <v>0</v>
      </c>
      <c r="U75" s="26">
        <f t="shared" si="12"/>
        <v>0</v>
      </c>
      <c r="V75" s="26">
        <f t="shared" si="12"/>
        <v>0</v>
      </c>
      <c r="W75" s="26">
        <f t="shared" si="12"/>
        <v>0</v>
      </c>
      <c r="X75" s="26">
        <f t="shared" si="12"/>
        <v>0</v>
      </c>
      <c r="Y75" s="26">
        <f t="shared" si="12"/>
        <v>0</v>
      </c>
      <c r="Z75" s="26">
        <f t="shared" si="12"/>
        <v>0</v>
      </c>
      <c r="AA75" s="26">
        <f t="shared" si="12"/>
        <v>0</v>
      </c>
      <c r="AB75" s="26">
        <f t="shared" si="12"/>
        <v>0</v>
      </c>
      <c r="AC75" s="26">
        <f t="shared" si="12"/>
        <v>0</v>
      </c>
      <c r="AD75" s="26">
        <f t="shared" si="12"/>
        <v>0</v>
      </c>
      <c r="AE75" s="26">
        <f t="shared" si="12"/>
        <v>0</v>
      </c>
      <c r="AF75" s="26">
        <f t="shared" si="12"/>
        <v>0</v>
      </c>
      <c r="AG75" s="26">
        <f t="shared" si="12"/>
        <v>0</v>
      </c>
      <c r="AH75" s="26">
        <f t="shared" si="12"/>
        <v>0</v>
      </c>
      <c r="AI75" s="26">
        <f t="shared" si="12"/>
        <v>0</v>
      </c>
      <c r="AJ75" s="27"/>
      <c r="AK75" s="34"/>
    </row>
    <row r="76" spans="2:37" ht="16.5" thickBot="1">
      <c r="B76" s="37" t="s">
        <v>11</v>
      </c>
      <c r="C76" s="38"/>
      <c r="D76" s="28" t="s">
        <v>10</v>
      </c>
      <c r="E76" s="28"/>
      <c r="F76" s="26">
        <f>F75*C76</f>
        <v>0</v>
      </c>
      <c r="G76" s="26">
        <f>G75*C76</f>
        <v>0</v>
      </c>
      <c r="H76" s="26">
        <f>H75*C76</f>
        <v>0</v>
      </c>
      <c r="I76" s="26">
        <f>I75*C76</f>
        <v>0</v>
      </c>
      <c r="J76" s="26">
        <f>J75*C76</f>
        <v>0</v>
      </c>
      <c r="K76" s="26">
        <f>K75*C76</f>
        <v>0</v>
      </c>
      <c r="L76" s="26">
        <f>L75*C76</f>
        <v>0</v>
      </c>
      <c r="M76" s="26">
        <f>M75*C76</f>
        <v>0</v>
      </c>
      <c r="N76" s="26">
        <f>N75*C76</f>
        <v>0</v>
      </c>
      <c r="O76" s="26">
        <f>O75*C76</f>
        <v>0</v>
      </c>
      <c r="P76" s="26">
        <f>P75*C76</f>
        <v>0</v>
      </c>
      <c r="Q76" s="26">
        <f>Q75*C76</f>
        <v>0</v>
      </c>
      <c r="R76" s="26">
        <f>R75*C76</f>
        <v>0</v>
      </c>
      <c r="S76" s="26">
        <f>S75*C76</f>
        <v>0</v>
      </c>
      <c r="T76" s="26">
        <f>T75*C76</f>
        <v>0</v>
      </c>
      <c r="U76" s="26">
        <f>U75*C76</f>
        <v>0</v>
      </c>
      <c r="V76" s="26">
        <f>V75*C76</f>
        <v>0</v>
      </c>
      <c r="W76" s="26">
        <f>W75*C76</f>
        <v>0</v>
      </c>
      <c r="X76" s="26">
        <f>X75*C76</f>
        <v>0</v>
      </c>
      <c r="Y76" s="26">
        <f>Y75*C76</f>
        <v>0</v>
      </c>
      <c r="Z76" s="26">
        <f>Z75*C76</f>
        <v>0</v>
      </c>
      <c r="AA76" s="26">
        <f>AA75*C76</f>
        <v>0</v>
      </c>
      <c r="AB76" s="26">
        <f>AB75*C76</f>
        <v>0</v>
      </c>
      <c r="AC76" s="26">
        <f>AC75*C76</f>
        <v>0</v>
      </c>
      <c r="AD76" s="26">
        <f>AD75*C76</f>
        <v>0</v>
      </c>
      <c r="AE76" s="26">
        <f>AE75*C76</f>
        <v>0</v>
      </c>
      <c r="AF76" s="26">
        <f>AF75*C76</f>
        <v>0</v>
      </c>
      <c r="AG76" s="26">
        <f>AG75*C76</f>
        <v>0</v>
      </c>
      <c r="AH76" s="26">
        <f>AH75*C76</f>
        <v>0</v>
      </c>
      <c r="AI76" s="26">
        <f>AI75*C76</f>
        <v>0</v>
      </c>
      <c r="AJ76" s="27"/>
      <c r="AK76" s="34"/>
    </row>
    <row r="77" spans="2:37" ht="16.5" thickBot="1">
      <c r="B77" s="126" t="s">
        <v>12</v>
      </c>
      <c r="C77" s="127"/>
      <c r="D77" s="128"/>
      <c r="E77" s="25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40"/>
      <c r="AK77" s="34"/>
    </row>
    <row r="78" spans="2:37" ht="16.5" thickBot="1">
      <c r="B78" s="132" t="s">
        <v>13</v>
      </c>
      <c r="C78" s="133"/>
      <c r="D78" s="133"/>
      <c r="E78" s="49"/>
      <c r="F78" s="42">
        <f aca="true" t="shared" si="13" ref="F78:AI78">F76*F77</f>
        <v>0</v>
      </c>
      <c r="G78" s="42">
        <f t="shared" si="13"/>
        <v>0</v>
      </c>
      <c r="H78" s="42">
        <f t="shared" si="13"/>
        <v>0</v>
      </c>
      <c r="I78" s="42">
        <f t="shared" si="13"/>
        <v>0</v>
      </c>
      <c r="J78" s="42">
        <f t="shared" si="13"/>
        <v>0</v>
      </c>
      <c r="K78" s="42">
        <f t="shared" si="13"/>
        <v>0</v>
      </c>
      <c r="L78" s="42">
        <f t="shared" si="13"/>
        <v>0</v>
      </c>
      <c r="M78" s="42">
        <f t="shared" si="13"/>
        <v>0</v>
      </c>
      <c r="N78" s="42">
        <f t="shared" si="13"/>
        <v>0</v>
      </c>
      <c r="O78" s="42">
        <f t="shared" si="13"/>
        <v>0</v>
      </c>
      <c r="P78" s="42">
        <f t="shared" si="13"/>
        <v>0</v>
      </c>
      <c r="Q78" s="42">
        <f t="shared" si="13"/>
        <v>0</v>
      </c>
      <c r="R78" s="62">
        <f t="shared" si="13"/>
        <v>0</v>
      </c>
      <c r="S78" s="62">
        <f t="shared" si="13"/>
        <v>0</v>
      </c>
      <c r="T78" s="62">
        <f t="shared" si="13"/>
        <v>0</v>
      </c>
      <c r="U78" s="62">
        <f t="shared" si="13"/>
        <v>0</v>
      </c>
      <c r="V78" s="62">
        <f t="shared" si="13"/>
        <v>0</v>
      </c>
      <c r="W78" s="62">
        <f t="shared" si="13"/>
        <v>0</v>
      </c>
      <c r="X78" s="62">
        <f t="shared" si="13"/>
        <v>0</v>
      </c>
      <c r="Y78" s="62">
        <f t="shared" si="13"/>
        <v>0</v>
      </c>
      <c r="Z78" s="62">
        <f t="shared" si="13"/>
        <v>0</v>
      </c>
      <c r="AA78" s="62">
        <f>AA76*AA77</f>
        <v>0</v>
      </c>
      <c r="AB78" s="62">
        <f t="shared" si="13"/>
        <v>0</v>
      </c>
      <c r="AC78" s="62">
        <f>AC76*AC77</f>
        <v>0</v>
      </c>
      <c r="AD78" s="62">
        <f>AD76*AD77</f>
        <v>0</v>
      </c>
      <c r="AE78" s="62">
        <f t="shared" si="13"/>
        <v>0</v>
      </c>
      <c r="AF78" s="62">
        <f>AF76*AF77</f>
        <v>0</v>
      </c>
      <c r="AG78" s="62">
        <f t="shared" si="13"/>
        <v>0</v>
      </c>
      <c r="AH78" s="62">
        <f t="shared" si="13"/>
        <v>0</v>
      </c>
      <c r="AI78" s="62">
        <f t="shared" si="13"/>
        <v>0</v>
      </c>
      <c r="AJ78" s="43">
        <f>SUM(F78:AI78)</f>
        <v>0</v>
      </c>
      <c r="AK78" s="34" t="e">
        <f>AJ78/C76</f>
        <v>#DIV/0!</v>
      </c>
    </row>
    <row r="79" spans="2:37" ht="16.5" thickBot="1">
      <c r="B79" s="138" t="s">
        <v>20</v>
      </c>
      <c r="C79" s="139"/>
      <c r="D79" s="140"/>
      <c r="E79" s="67"/>
      <c r="F79" s="79">
        <f aca="true" t="shared" si="14" ref="F79:AI79">F16+F50+F76+F70+F38+F26+F57</f>
        <v>0</v>
      </c>
      <c r="G79" s="79">
        <f t="shared" si="14"/>
        <v>200</v>
      </c>
      <c r="H79" s="79">
        <f t="shared" si="14"/>
        <v>20</v>
      </c>
      <c r="I79" s="79">
        <f t="shared" si="14"/>
        <v>0</v>
      </c>
      <c r="J79" s="79">
        <f t="shared" si="14"/>
        <v>3.2600000000000002</v>
      </c>
      <c r="K79" s="79">
        <f t="shared" si="14"/>
        <v>5.111</v>
      </c>
      <c r="L79" s="79">
        <f t="shared" si="14"/>
        <v>3.5460000000000003</v>
      </c>
      <c r="M79" s="79">
        <f t="shared" si="14"/>
        <v>1.9250000000000003</v>
      </c>
      <c r="N79" s="79">
        <f t="shared" si="14"/>
        <v>34.650000000000006</v>
      </c>
      <c r="O79" s="79">
        <f t="shared" si="14"/>
        <v>6.48</v>
      </c>
      <c r="P79" s="79">
        <f t="shared" si="14"/>
        <v>7.35</v>
      </c>
      <c r="Q79" s="79">
        <f t="shared" si="14"/>
        <v>10.5</v>
      </c>
      <c r="R79" s="79">
        <f t="shared" si="14"/>
        <v>19.25</v>
      </c>
      <c r="S79" s="79">
        <f t="shared" si="14"/>
        <v>0</v>
      </c>
      <c r="T79" s="79">
        <f t="shared" si="14"/>
        <v>0</v>
      </c>
      <c r="U79" s="79">
        <f t="shared" si="14"/>
        <v>63.300000000000004</v>
      </c>
      <c r="V79" s="79">
        <f t="shared" si="14"/>
        <v>1.5</v>
      </c>
      <c r="W79" s="79">
        <f t="shared" si="14"/>
        <v>1.5</v>
      </c>
      <c r="X79" s="79">
        <f t="shared" si="14"/>
        <v>16.5</v>
      </c>
      <c r="Y79" s="79">
        <f t="shared" si="14"/>
        <v>0.375</v>
      </c>
      <c r="Z79" s="79">
        <f t="shared" si="14"/>
        <v>0.75</v>
      </c>
      <c r="AA79" s="79">
        <f t="shared" si="14"/>
        <v>7.199999999999999</v>
      </c>
      <c r="AB79" s="79">
        <f t="shared" si="14"/>
        <v>60</v>
      </c>
      <c r="AC79" s="79">
        <f t="shared" si="14"/>
        <v>2</v>
      </c>
      <c r="AD79" s="79">
        <f t="shared" si="14"/>
        <v>200</v>
      </c>
      <c r="AE79" s="79">
        <f t="shared" si="14"/>
        <v>20</v>
      </c>
      <c r="AF79" s="79">
        <f t="shared" si="14"/>
        <v>0</v>
      </c>
      <c r="AG79" s="79">
        <f t="shared" si="14"/>
        <v>0</v>
      </c>
      <c r="AH79" s="79">
        <f t="shared" si="14"/>
        <v>0</v>
      </c>
      <c r="AI79" s="79">
        <f t="shared" si="14"/>
        <v>0</v>
      </c>
      <c r="AJ79" s="56"/>
      <c r="AK79" s="34"/>
    </row>
    <row r="80" spans="2:37" ht="16.5" thickBot="1">
      <c r="B80" s="144" t="s">
        <v>21</v>
      </c>
      <c r="C80" s="145"/>
      <c r="D80" s="146"/>
      <c r="E80" s="68"/>
      <c r="F80" s="68">
        <f aca="true" t="shared" si="15" ref="F80:AI80">F18+F52+F78+F72+F40+F28+F59</f>
        <v>0</v>
      </c>
      <c r="G80" s="68">
        <f t="shared" si="15"/>
        <v>2160</v>
      </c>
      <c r="H80" s="68">
        <f t="shared" si="15"/>
        <v>517.0000000000001</v>
      </c>
      <c r="I80" s="68">
        <f t="shared" si="15"/>
        <v>0</v>
      </c>
      <c r="J80" s="68">
        <f t="shared" si="15"/>
        <v>35.86</v>
      </c>
      <c r="K80" s="68">
        <f t="shared" si="15"/>
        <v>214.66199999999998</v>
      </c>
      <c r="L80" s="68">
        <f t="shared" si="15"/>
        <v>294.318</v>
      </c>
      <c r="M80" s="68">
        <f t="shared" si="15"/>
        <v>868.1750000000001</v>
      </c>
      <c r="N80" s="68">
        <f t="shared" si="15"/>
        <v>346.5</v>
      </c>
      <c r="O80" s="68">
        <f t="shared" si="15"/>
        <v>97.19999999999999</v>
      </c>
      <c r="P80" s="68">
        <f t="shared" si="15"/>
        <v>110.25</v>
      </c>
      <c r="Q80" s="68">
        <f t="shared" si="15"/>
        <v>577.5</v>
      </c>
      <c r="R80" s="68">
        <f t="shared" si="15"/>
        <v>616</v>
      </c>
      <c r="S80" s="68">
        <f t="shared" si="15"/>
        <v>0</v>
      </c>
      <c r="T80" s="68">
        <f t="shared" si="15"/>
        <v>0</v>
      </c>
      <c r="U80" s="68">
        <f t="shared" si="15"/>
        <v>7785.900000000001</v>
      </c>
      <c r="V80" s="68">
        <f t="shared" si="15"/>
        <v>186</v>
      </c>
      <c r="W80" s="68">
        <f t="shared" si="15"/>
        <v>36</v>
      </c>
      <c r="X80" s="68">
        <f t="shared" si="15"/>
        <v>1237.5</v>
      </c>
      <c r="Y80" s="68">
        <f t="shared" si="15"/>
        <v>10.125</v>
      </c>
      <c r="Z80" s="68">
        <f t="shared" si="15"/>
        <v>93</v>
      </c>
      <c r="AA80" s="68">
        <f t="shared" si="15"/>
        <v>1047.24</v>
      </c>
      <c r="AB80" s="68">
        <f t="shared" si="15"/>
        <v>5280</v>
      </c>
      <c r="AC80" s="68">
        <f t="shared" si="15"/>
        <v>170</v>
      </c>
      <c r="AD80" s="68">
        <f t="shared" si="15"/>
        <v>2800</v>
      </c>
      <c r="AE80" s="68">
        <f t="shared" si="15"/>
        <v>1000</v>
      </c>
      <c r="AF80" s="68">
        <f t="shared" si="15"/>
        <v>0</v>
      </c>
      <c r="AG80" s="68">
        <f t="shared" si="15"/>
        <v>0</v>
      </c>
      <c r="AH80" s="68">
        <f t="shared" si="15"/>
        <v>0</v>
      </c>
      <c r="AI80" s="68">
        <f t="shared" si="15"/>
        <v>0</v>
      </c>
      <c r="AJ80" s="43">
        <f>SUM(F80:AI80)</f>
        <v>25483.230000000003</v>
      </c>
      <c r="AK80" s="34"/>
    </row>
    <row r="81" spans="2:37" ht="16.5" thickBot="1">
      <c r="B81" s="141" t="s">
        <v>22</v>
      </c>
      <c r="C81" s="142"/>
      <c r="D81" s="143"/>
      <c r="E81" s="69"/>
      <c r="F81" s="70" t="e">
        <f>F80/F79</f>
        <v>#DIV/0!</v>
      </c>
      <c r="G81" s="70">
        <f aca="true" t="shared" si="16" ref="G81:AI81">G80/G79</f>
        <v>10.8</v>
      </c>
      <c r="H81" s="70">
        <f t="shared" si="16"/>
        <v>25.850000000000005</v>
      </c>
      <c r="I81" s="70" t="e">
        <f t="shared" si="16"/>
        <v>#DIV/0!</v>
      </c>
      <c r="J81" s="70">
        <f t="shared" si="16"/>
        <v>10.999999999999998</v>
      </c>
      <c r="K81" s="70">
        <f t="shared" si="16"/>
        <v>42</v>
      </c>
      <c r="L81" s="70">
        <f t="shared" si="16"/>
        <v>82.99999999999999</v>
      </c>
      <c r="M81" s="70">
        <f t="shared" si="16"/>
        <v>451</v>
      </c>
      <c r="N81" s="70">
        <f t="shared" si="16"/>
        <v>9.999999999999998</v>
      </c>
      <c r="O81" s="70">
        <f t="shared" si="16"/>
        <v>14.999999999999996</v>
      </c>
      <c r="P81" s="70">
        <f t="shared" si="16"/>
        <v>15</v>
      </c>
      <c r="Q81" s="70">
        <f t="shared" si="16"/>
        <v>55</v>
      </c>
      <c r="R81" s="70">
        <f t="shared" si="16"/>
        <v>32</v>
      </c>
      <c r="S81" s="70" t="e">
        <f t="shared" si="16"/>
        <v>#DIV/0!</v>
      </c>
      <c r="T81" s="70" t="e">
        <f t="shared" si="16"/>
        <v>#DIV/0!</v>
      </c>
      <c r="U81" s="70">
        <f t="shared" si="16"/>
        <v>123</v>
      </c>
      <c r="V81" s="70">
        <f t="shared" si="16"/>
        <v>124</v>
      </c>
      <c r="W81" s="70">
        <f t="shared" si="16"/>
        <v>24</v>
      </c>
      <c r="X81" s="70">
        <f t="shared" si="16"/>
        <v>75</v>
      </c>
      <c r="Y81" s="70">
        <f t="shared" si="16"/>
        <v>27</v>
      </c>
      <c r="Z81" s="70">
        <f t="shared" si="16"/>
        <v>124</v>
      </c>
      <c r="AA81" s="70">
        <f t="shared" si="16"/>
        <v>145.45000000000002</v>
      </c>
      <c r="AB81" s="70">
        <f t="shared" si="16"/>
        <v>88</v>
      </c>
      <c r="AC81" s="70">
        <f t="shared" si="16"/>
        <v>85</v>
      </c>
      <c r="AD81" s="70">
        <f t="shared" si="16"/>
        <v>14</v>
      </c>
      <c r="AE81" s="70">
        <f t="shared" si="16"/>
        <v>50</v>
      </c>
      <c r="AF81" s="70" t="e">
        <f t="shared" si="16"/>
        <v>#DIV/0!</v>
      </c>
      <c r="AG81" s="70" t="e">
        <f t="shared" si="16"/>
        <v>#DIV/0!</v>
      </c>
      <c r="AH81" s="70" t="e">
        <f t="shared" si="16"/>
        <v>#DIV/0!</v>
      </c>
      <c r="AI81" s="70" t="e">
        <f t="shared" si="16"/>
        <v>#DIV/0!</v>
      </c>
      <c r="AJ81" s="40"/>
      <c r="AK81" s="71"/>
    </row>
    <row r="82" spans="2:37" ht="15.75">
      <c r="B82" s="151" t="s">
        <v>24</v>
      </c>
      <c r="C82" s="152"/>
      <c r="D82" s="152"/>
      <c r="E82" s="72"/>
      <c r="F82" s="78">
        <f aca="true" t="shared" si="17" ref="F82:AI82">F16+F26</f>
        <v>0</v>
      </c>
      <c r="G82" s="78">
        <f t="shared" si="17"/>
        <v>200</v>
      </c>
      <c r="H82" s="78">
        <f t="shared" si="17"/>
        <v>4</v>
      </c>
      <c r="I82" s="78">
        <f t="shared" si="17"/>
        <v>0</v>
      </c>
      <c r="J82" s="78">
        <f t="shared" si="17"/>
        <v>0.4</v>
      </c>
      <c r="K82" s="78">
        <f t="shared" si="17"/>
        <v>0</v>
      </c>
      <c r="L82" s="78">
        <f t="shared" si="17"/>
        <v>1.8900000000000001</v>
      </c>
      <c r="M82" s="78">
        <f t="shared" si="17"/>
        <v>0</v>
      </c>
      <c r="N82" s="78">
        <f t="shared" si="17"/>
        <v>0</v>
      </c>
      <c r="O82" s="78">
        <f t="shared" si="17"/>
        <v>2.7</v>
      </c>
      <c r="P82" s="78">
        <f t="shared" si="17"/>
        <v>2.85</v>
      </c>
      <c r="Q82" s="78">
        <f t="shared" si="17"/>
        <v>10.5</v>
      </c>
      <c r="R82" s="78">
        <f t="shared" si="17"/>
        <v>0</v>
      </c>
      <c r="S82" s="78">
        <f t="shared" si="17"/>
        <v>0</v>
      </c>
      <c r="T82" s="78">
        <f t="shared" si="17"/>
        <v>0</v>
      </c>
      <c r="U82" s="78">
        <f t="shared" si="17"/>
        <v>19.2</v>
      </c>
      <c r="V82" s="78">
        <f t="shared" si="17"/>
        <v>1.5</v>
      </c>
      <c r="W82" s="78">
        <f t="shared" si="17"/>
        <v>0</v>
      </c>
      <c r="X82" s="78">
        <f t="shared" si="17"/>
        <v>0</v>
      </c>
      <c r="Y82" s="78">
        <f t="shared" si="17"/>
        <v>0</v>
      </c>
      <c r="Z82" s="78">
        <f t="shared" si="17"/>
        <v>0</v>
      </c>
      <c r="AA82" s="78">
        <f t="shared" si="17"/>
        <v>0</v>
      </c>
      <c r="AB82" s="78">
        <f t="shared" si="17"/>
        <v>0</v>
      </c>
      <c r="AC82" s="78">
        <f t="shared" si="17"/>
        <v>0</v>
      </c>
      <c r="AD82" s="78">
        <f t="shared" si="17"/>
        <v>0</v>
      </c>
      <c r="AE82" s="78">
        <f t="shared" si="17"/>
        <v>20</v>
      </c>
      <c r="AF82" s="78">
        <f t="shared" si="17"/>
        <v>0</v>
      </c>
      <c r="AG82" s="78">
        <f t="shared" si="17"/>
        <v>0</v>
      </c>
      <c r="AH82" s="78">
        <f t="shared" si="17"/>
        <v>0</v>
      </c>
      <c r="AI82" s="78">
        <f t="shared" si="17"/>
        <v>0</v>
      </c>
      <c r="AJ82" s="72"/>
      <c r="AK82" s="73"/>
    </row>
    <row r="83" spans="2:37" ht="16.5" thickBot="1">
      <c r="B83" s="149" t="s">
        <v>25</v>
      </c>
      <c r="C83" s="150"/>
      <c r="D83" s="150"/>
      <c r="E83" s="74"/>
      <c r="F83" s="74">
        <f aca="true" t="shared" si="18" ref="F83:AI83">F18+F28</f>
        <v>0</v>
      </c>
      <c r="G83" s="74">
        <f t="shared" si="18"/>
        <v>2160</v>
      </c>
      <c r="H83" s="74">
        <f t="shared" si="18"/>
        <v>103.4</v>
      </c>
      <c r="I83" s="74">
        <f t="shared" si="18"/>
        <v>0</v>
      </c>
      <c r="J83" s="74">
        <f t="shared" si="18"/>
        <v>4.4</v>
      </c>
      <c r="K83" s="74">
        <f t="shared" si="18"/>
        <v>0</v>
      </c>
      <c r="L83" s="74">
        <f t="shared" si="18"/>
        <v>156.87</v>
      </c>
      <c r="M83" s="74">
        <f t="shared" si="18"/>
        <v>0</v>
      </c>
      <c r="N83" s="74">
        <f t="shared" si="18"/>
        <v>0</v>
      </c>
      <c r="O83" s="74">
        <f t="shared" si="18"/>
        <v>40.5</v>
      </c>
      <c r="P83" s="74">
        <f t="shared" si="18"/>
        <v>42.75</v>
      </c>
      <c r="Q83" s="74">
        <f t="shared" si="18"/>
        <v>577.5</v>
      </c>
      <c r="R83" s="74">
        <f t="shared" si="18"/>
        <v>0</v>
      </c>
      <c r="S83" s="74">
        <f t="shared" si="18"/>
        <v>0</v>
      </c>
      <c r="T83" s="74">
        <f t="shared" si="18"/>
        <v>0</v>
      </c>
      <c r="U83" s="74">
        <f t="shared" si="18"/>
        <v>2361.6</v>
      </c>
      <c r="V83" s="74">
        <f t="shared" si="18"/>
        <v>186</v>
      </c>
      <c r="W83" s="74">
        <f t="shared" si="18"/>
        <v>0</v>
      </c>
      <c r="X83" s="74">
        <f t="shared" si="18"/>
        <v>0</v>
      </c>
      <c r="Y83" s="74">
        <f t="shared" si="18"/>
        <v>0</v>
      </c>
      <c r="Z83" s="74">
        <f t="shared" si="18"/>
        <v>0</v>
      </c>
      <c r="AA83" s="74">
        <f t="shared" si="18"/>
        <v>0</v>
      </c>
      <c r="AB83" s="74">
        <f t="shared" si="18"/>
        <v>0</v>
      </c>
      <c r="AC83" s="74">
        <f t="shared" si="18"/>
        <v>0</v>
      </c>
      <c r="AD83" s="74">
        <f t="shared" si="18"/>
        <v>0</v>
      </c>
      <c r="AE83" s="74">
        <f t="shared" si="18"/>
        <v>1000</v>
      </c>
      <c r="AF83" s="74">
        <f t="shared" si="18"/>
        <v>0</v>
      </c>
      <c r="AG83" s="74">
        <f t="shared" si="18"/>
        <v>0</v>
      </c>
      <c r="AH83" s="74">
        <f t="shared" si="18"/>
        <v>0</v>
      </c>
      <c r="AI83" s="74">
        <f t="shared" si="18"/>
        <v>0</v>
      </c>
      <c r="AJ83" s="74">
        <f>SUM(F83:AI83)</f>
        <v>6633.02</v>
      </c>
      <c r="AK83" s="75"/>
    </row>
    <row r="84" spans="2:37" ht="15.75">
      <c r="B84" s="147" t="s">
        <v>26</v>
      </c>
      <c r="C84" s="148"/>
      <c r="D84" s="148"/>
      <c r="E84" s="76"/>
      <c r="F84" s="78">
        <f aca="true" t="shared" si="19" ref="F84:AI84">F38+F50+F57</f>
        <v>0</v>
      </c>
      <c r="G84" s="78">
        <f t="shared" si="19"/>
        <v>0</v>
      </c>
      <c r="H84" s="78">
        <f t="shared" si="19"/>
        <v>10</v>
      </c>
      <c r="I84" s="78">
        <f t="shared" si="19"/>
        <v>0</v>
      </c>
      <c r="J84" s="78">
        <f t="shared" si="19"/>
        <v>1.88</v>
      </c>
      <c r="K84" s="78">
        <f t="shared" si="19"/>
        <v>4.074</v>
      </c>
      <c r="L84" s="78">
        <f t="shared" si="19"/>
        <v>1.1039999999999999</v>
      </c>
      <c r="M84" s="78">
        <f t="shared" si="19"/>
        <v>1.225</v>
      </c>
      <c r="N84" s="78">
        <f t="shared" si="19"/>
        <v>23.1</v>
      </c>
      <c r="O84" s="78">
        <f t="shared" si="19"/>
        <v>2.52</v>
      </c>
      <c r="P84" s="78">
        <f t="shared" si="19"/>
        <v>3</v>
      </c>
      <c r="Q84" s="78">
        <f t="shared" si="19"/>
        <v>0</v>
      </c>
      <c r="R84" s="78">
        <f t="shared" si="19"/>
        <v>12.25</v>
      </c>
      <c r="S84" s="78">
        <f t="shared" si="19"/>
        <v>0</v>
      </c>
      <c r="T84" s="78">
        <f t="shared" si="19"/>
        <v>0</v>
      </c>
      <c r="U84" s="78">
        <f t="shared" si="19"/>
        <v>29.4</v>
      </c>
      <c r="V84" s="78">
        <f t="shared" si="19"/>
        <v>0</v>
      </c>
      <c r="W84" s="78">
        <f t="shared" si="19"/>
        <v>1</v>
      </c>
      <c r="X84" s="78">
        <f t="shared" si="19"/>
        <v>11</v>
      </c>
      <c r="Y84" s="78">
        <f t="shared" si="19"/>
        <v>0.25</v>
      </c>
      <c r="Z84" s="78">
        <f t="shared" si="19"/>
        <v>0.5</v>
      </c>
      <c r="AA84" s="78">
        <f t="shared" si="19"/>
        <v>4.8</v>
      </c>
      <c r="AB84" s="78">
        <f t="shared" si="19"/>
        <v>40</v>
      </c>
      <c r="AC84" s="78">
        <f t="shared" si="19"/>
        <v>2</v>
      </c>
      <c r="AD84" s="78">
        <f t="shared" si="19"/>
        <v>100</v>
      </c>
      <c r="AE84" s="78">
        <f t="shared" si="19"/>
        <v>0</v>
      </c>
      <c r="AF84" s="78">
        <f t="shared" si="19"/>
        <v>0</v>
      </c>
      <c r="AG84" s="78">
        <f t="shared" si="19"/>
        <v>0</v>
      </c>
      <c r="AH84" s="78">
        <f t="shared" si="19"/>
        <v>0</v>
      </c>
      <c r="AI84" s="78">
        <f t="shared" si="19"/>
        <v>0</v>
      </c>
      <c r="AJ84" s="76"/>
      <c r="AK84" s="73"/>
    </row>
    <row r="85" spans="2:37" ht="16.5" thickBot="1">
      <c r="B85" s="95" t="s">
        <v>27</v>
      </c>
      <c r="C85" s="137"/>
      <c r="D85" s="137"/>
      <c r="E85" s="77"/>
      <c r="F85" s="74">
        <f aca="true" t="shared" si="20" ref="F85:AI85">F40+F52+F59</f>
        <v>0</v>
      </c>
      <c r="G85" s="74">
        <f t="shared" si="20"/>
        <v>0</v>
      </c>
      <c r="H85" s="74">
        <f t="shared" si="20"/>
        <v>258.5</v>
      </c>
      <c r="I85" s="74">
        <f t="shared" si="20"/>
        <v>0</v>
      </c>
      <c r="J85" s="74">
        <f t="shared" si="20"/>
        <v>20.68</v>
      </c>
      <c r="K85" s="74">
        <f t="shared" si="20"/>
        <v>171.108</v>
      </c>
      <c r="L85" s="74">
        <f t="shared" si="20"/>
        <v>91.63199999999999</v>
      </c>
      <c r="M85" s="74">
        <f t="shared" si="20"/>
        <v>552.475</v>
      </c>
      <c r="N85" s="74">
        <f t="shared" si="20"/>
        <v>231</v>
      </c>
      <c r="O85" s="74">
        <f t="shared" si="20"/>
        <v>37.8</v>
      </c>
      <c r="P85" s="74">
        <f t="shared" si="20"/>
        <v>45</v>
      </c>
      <c r="Q85" s="74">
        <f t="shared" si="20"/>
        <v>0</v>
      </c>
      <c r="R85" s="74">
        <f t="shared" si="20"/>
        <v>392</v>
      </c>
      <c r="S85" s="74">
        <f t="shared" si="20"/>
        <v>0</v>
      </c>
      <c r="T85" s="74">
        <f t="shared" si="20"/>
        <v>0</v>
      </c>
      <c r="U85" s="74">
        <f t="shared" si="20"/>
        <v>3616.2</v>
      </c>
      <c r="V85" s="74">
        <f t="shared" si="20"/>
        <v>0</v>
      </c>
      <c r="W85" s="74">
        <f t="shared" si="20"/>
        <v>24</v>
      </c>
      <c r="X85" s="74">
        <f t="shared" si="20"/>
        <v>825</v>
      </c>
      <c r="Y85" s="74">
        <f t="shared" si="20"/>
        <v>6.75</v>
      </c>
      <c r="Z85" s="74">
        <f t="shared" si="20"/>
        <v>62</v>
      </c>
      <c r="AA85" s="74">
        <f t="shared" si="20"/>
        <v>698.16</v>
      </c>
      <c r="AB85" s="74">
        <f t="shared" si="20"/>
        <v>3520</v>
      </c>
      <c r="AC85" s="74">
        <f t="shared" si="20"/>
        <v>170</v>
      </c>
      <c r="AD85" s="74">
        <f t="shared" si="20"/>
        <v>1400</v>
      </c>
      <c r="AE85" s="74">
        <f t="shared" si="20"/>
        <v>0</v>
      </c>
      <c r="AF85" s="74">
        <f t="shared" si="20"/>
        <v>0</v>
      </c>
      <c r="AG85" s="74">
        <f t="shared" si="20"/>
        <v>0</v>
      </c>
      <c r="AH85" s="74">
        <f t="shared" si="20"/>
        <v>0</v>
      </c>
      <c r="AI85" s="74">
        <f t="shared" si="20"/>
        <v>0</v>
      </c>
      <c r="AJ85" s="74">
        <f>SUM(F85:AI85)</f>
        <v>12122.305</v>
      </c>
      <c r="AK85" s="75"/>
    </row>
    <row r="86" spans="2:37" ht="15.75">
      <c r="B86" s="147" t="s">
        <v>28</v>
      </c>
      <c r="C86" s="148"/>
      <c r="D86" s="148"/>
      <c r="E86" s="76"/>
      <c r="F86" s="78">
        <f aca="true" t="shared" si="21" ref="F86:AI86">F70+F76</f>
        <v>0</v>
      </c>
      <c r="G86" s="78">
        <f t="shared" si="21"/>
        <v>0</v>
      </c>
      <c r="H86" s="78">
        <f t="shared" si="21"/>
        <v>6</v>
      </c>
      <c r="I86" s="78">
        <f t="shared" si="21"/>
        <v>0</v>
      </c>
      <c r="J86" s="78">
        <f t="shared" si="21"/>
        <v>0.9800000000000001</v>
      </c>
      <c r="K86" s="78">
        <f t="shared" si="21"/>
        <v>1.037</v>
      </c>
      <c r="L86" s="78">
        <f t="shared" si="21"/>
        <v>0.5519999999999999</v>
      </c>
      <c r="M86" s="78">
        <f t="shared" si="21"/>
        <v>0.7000000000000001</v>
      </c>
      <c r="N86" s="78">
        <f t="shared" si="21"/>
        <v>11.55</v>
      </c>
      <c r="O86" s="78">
        <f t="shared" si="21"/>
        <v>1.26</v>
      </c>
      <c r="P86" s="78">
        <f t="shared" si="21"/>
        <v>1.5</v>
      </c>
      <c r="Q86" s="78">
        <f t="shared" si="21"/>
        <v>0</v>
      </c>
      <c r="R86" s="78">
        <f t="shared" si="21"/>
        <v>7.000000000000001</v>
      </c>
      <c r="S86" s="78">
        <f t="shared" si="21"/>
        <v>0</v>
      </c>
      <c r="T86" s="78">
        <f t="shared" si="21"/>
        <v>0</v>
      </c>
      <c r="U86" s="78">
        <f t="shared" si="21"/>
        <v>14.7</v>
      </c>
      <c r="V86" s="78">
        <f t="shared" si="21"/>
        <v>0</v>
      </c>
      <c r="W86" s="78">
        <f t="shared" si="21"/>
        <v>0.5</v>
      </c>
      <c r="X86" s="78">
        <f t="shared" si="21"/>
        <v>5.5</v>
      </c>
      <c r="Y86" s="78">
        <f t="shared" si="21"/>
        <v>0.125</v>
      </c>
      <c r="Z86" s="78">
        <f t="shared" si="21"/>
        <v>0.25</v>
      </c>
      <c r="AA86" s="78">
        <f t="shared" si="21"/>
        <v>2.4</v>
      </c>
      <c r="AB86" s="78">
        <f t="shared" si="21"/>
        <v>20</v>
      </c>
      <c r="AC86" s="78">
        <f t="shared" si="21"/>
        <v>0</v>
      </c>
      <c r="AD86" s="78">
        <f t="shared" si="21"/>
        <v>100</v>
      </c>
      <c r="AE86" s="78">
        <f t="shared" si="21"/>
        <v>0</v>
      </c>
      <c r="AF86" s="78">
        <f t="shared" si="21"/>
        <v>0</v>
      </c>
      <c r="AG86" s="78">
        <f t="shared" si="21"/>
        <v>0</v>
      </c>
      <c r="AH86" s="78">
        <f t="shared" si="21"/>
        <v>0</v>
      </c>
      <c r="AI86" s="78">
        <f t="shared" si="21"/>
        <v>0</v>
      </c>
      <c r="AJ86" s="76"/>
      <c r="AK86" s="73"/>
    </row>
    <row r="87" spans="2:37" ht="16.5" thickBot="1">
      <c r="B87" s="95" t="s">
        <v>29</v>
      </c>
      <c r="C87" s="137"/>
      <c r="D87" s="137"/>
      <c r="E87" s="77"/>
      <c r="F87" s="74">
        <f aca="true" t="shared" si="22" ref="F87:AI87">F72+F78</f>
        <v>0</v>
      </c>
      <c r="G87" s="74">
        <f t="shared" si="22"/>
        <v>0</v>
      </c>
      <c r="H87" s="74">
        <f t="shared" si="22"/>
        <v>155.10000000000002</v>
      </c>
      <c r="I87" s="74">
        <f t="shared" si="22"/>
        <v>0</v>
      </c>
      <c r="J87" s="74">
        <f t="shared" si="22"/>
        <v>10.780000000000001</v>
      </c>
      <c r="K87" s="74">
        <f t="shared" si="22"/>
        <v>43.553999999999995</v>
      </c>
      <c r="L87" s="74">
        <f t="shared" si="22"/>
        <v>45.815999999999995</v>
      </c>
      <c r="M87" s="74">
        <f t="shared" si="22"/>
        <v>315.70000000000005</v>
      </c>
      <c r="N87" s="74">
        <f t="shared" si="22"/>
        <v>115.5</v>
      </c>
      <c r="O87" s="74">
        <f t="shared" si="22"/>
        <v>18.9</v>
      </c>
      <c r="P87" s="74">
        <f t="shared" si="22"/>
        <v>22.5</v>
      </c>
      <c r="Q87" s="74">
        <f t="shared" si="22"/>
        <v>0</v>
      </c>
      <c r="R87" s="74">
        <f t="shared" si="22"/>
        <v>224.00000000000003</v>
      </c>
      <c r="S87" s="74">
        <f t="shared" si="22"/>
        <v>0</v>
      </c>
      <c r="T87" s="74">
        <f t="shared" si="22"/>
        <v>0</v>
      </c>
      <c r="U87" s="74">
        <f t="shared" si="22"/>
        <v>1808.1</v>
      </c>
      <c r="V87" s="74">
        <f t="shared" si="22"/>
        <v>0</v>
      </c>
      <c r="W87" s="74">
        <f t="shared" si="22"/>
        <v>12</v>
      </c>
      <c r="X87" s="74">
        <f t="shared" si="22"/>
        <v>412.5</v>
      </c>
      <c r="Y87" s="74">
        <f t="shared" si="22"/>
        <v>3.375</v>
      </c>
      <c r="Z87" s="74">
        <f t="shared" si="22"/>
        <v>31</v>
      </c>
      <c r="AA87" s="74">
        <f t="shared" si="22"/>
        <v>349.08</v>
      </c>
      <c r="AB87" s="74">
        <f t="shared" si="22"/>
        <v>1760</v>
      </c>
      <c r="AC87" s="74">
        <f t="shared" si="22"/>
        <v>0</v>
      </c>
      <c r="AD87" s="74">
        <f t="shared" si="22"/>
        <v>1400</v>
      </c>
      <c r="AE87" s="74">
        <f t="shared" si="22"/>
        <v>0</v>
      </c>
      <c r="AF87" s="74">
        <f t="shared" si="22"/>
        <v>0</v>
      </c>
      <c r="AG87" s="74">
        <f t="shared" si="22"/>
        <v>0</v>
      </c>
      <c r="AH87" s="74">
        <f t="shared" si="22"/>
        <v>0</v>
      </c>
      <c r="AI87" s="74">
        <f t="shared" si="22"/>
        <v>0</v>
      </c>
      <c r="AJ87" s="74">
        <f>SUM(F87:AI87)</f>
        <v>6727.905</v>
      </c>
      <c r="AK87" s="75"/>
    </row>
    <row r="88" ht="15">
      <c r="AJ88" s="1">
        <f>SUM(AJ82:AJ87)</f>
        <v>25483.23</v>
      </c>
    </row>
  </sheetData>
  <mergeCells count="102">
    <mergeCell ref="P1:AJ1"/>
    <mergeCell ref="B2:O2"/>
    <mergeCell ref="P2:AJ2"/>
    <mergeCell ref="B4:O4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AE6:AE8"/>
    <mergeCell ref="AF6:AF8"/>
    <mergeCell ref="Y6:Y8"/>
    <mergeCell ref="Z6:Z8"/>
    <mergeCell ref="AA6:AA8"/>
    <mergeCell ref="AB6:AB8"/>
    <mergeCell ref="AK6:AK8"/>
    <mergeCell ref="B9:D9"/>
    <mergeCell ref="B10:D10"/>
    <mergeCell ref="B11:D11"/>
    <mergeCell ref="AG6:AG8"/>
    <mergeCell ref="AH6:AH8"/>
    <mergeCell ref="AI6:AI8"/>
    <mergeCell ref="AJ6:AJ8"/>
    <mergeCell ref="AC6:AC8"/>
    <mergeCell ref="AD6:AD8"/>
    <mergeCell ref="B12:D12"/>
    <mergeCell ref="B13:D13"/>
    <mergeCell ref="B14:D14"/>
    <mergeCell ref="B17:D17"/>
    <mergeCell ref="B18:D18"/>
    <mergeCell ref="B19:D19"/>
    <mergeCell ref="B20:D20"/>
    <mergeCell ref="B21:D21"/>
    <mergeCell ref="B22:D22"/>
    <mergeCell ref="B23:D23"/>
    <mergeCell ref="B24:D24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51:D51"/>
    <mergeCell ref="B52:D52"/>
    <mergeCell ref="B53:D53"/>
    <mergeCell ref="B54:D54"/>
    <mergeCell ref="B55:D55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71:D71"/>
    <mergeCell ref="B72:D72"/>
    <mergeCell ref="B73:D73"/>
    <mergeCell ref="B74:D74"/>
    <mergeCell ref="B77:D77"/>
    <mergeCell ref="B78:D78"/>
    <mergeCell ref="B79:D79"/>
    <mergeCell ref="B80:D80"/>
    <mergeCell ref="B81:D81"/>
    <mergeCell ref="B86:D86"/>
    <mergeCell ref="B87:D87"/>
    <mergeCell ref="B82:D82"/>
    <mergeCell ref="B83:D83"/>
    <mergeCell ref="B84:D84"/>
    <mergeCell ref="B85:D8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AK87"/>
  <sheetViews>
    <sheetView workbookViewId="0" topLeftCell="A1">
      <selection activeCell="G28" sqref="G28"/>
    </sheetView>
  </sheetViews>
  <sheetFormatPr defaultColWidth="9.140625" defaultRowHeight="15"/>
  <sheetData>
    <row r="1" spans="2:37" ht="15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18" t="s">
        <v>0</v>
      </c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0"/>
    </row>
    <row r="2" spans="2:37" ht="15.75">
      <c r="B2" s="118" t="s">
        <v>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 t="s">
        <v>2</v>
      </c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0"/>
    </row>
    <row r="3" spans="2:37" ht="15.75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8"/>
      <c r="Q3" s="13"/>
      <c r="R3" s="13"/>
      <c r="S3" s="13"/>
      <c r="T3" s="13"/>
      <c r="U3" s="13"/>
      <c r="V3" s="13"/>
      <c r="W3" s="13"/>
      <c r="X3" s="13"/>
      <c r="Y3" s="13"/>
      <c r="Z3" s="13" t="s">
        <v>174</v>
      </c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0"/>
    </row>
    <row r="4" spans="2:37" ht="15.75">
      <c r="B4" s="119" t="s">
        <v>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14"/>
    </row>
    <row r="5" spans="2:37" ht="15.7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14"/>
    </row>
    <row r="6" spans="2:37" ht="15.75">
      <c r="B6" s="15"/>
      <c r="C6" s="16"/>
      <c r="D6" s="17"/>
      <c r="E6" s="124" t="s">
        <v>4</v>
      </c>
      <c r="F6" s="117" t="s">
        <v>30</v>
      </c>
      <c r="G6" s="117" t="s">
        <v>31</v>
      </c>
      <c r="H6" s="117" t="s">
        <v>47</v>
      </c>
      <c r="I6" s="117" t="s">
        <v>123</v>
      </c>
      <c r="J6" s="117" t="s">
        <v>34</v>
      </c>
      <c r="K6" s="106" t="s">
        <v>33</v>
      </c>
      <c r="L6" s="117" t="s">
        <v>101</v>
      </c>
      <c r="M6" s="106" t="s">
        <v>43</v>
      </c>
      <c r="N6" s="117" t="s">
        <v>102</v>
      </c>
      <c r="O6" s="117" t="s">
        <v>175</v>
      </c>
      <c r="P6" s="117" t="s">
        <v>35</v>
      </c>
      <c r="Q6" s="117" t="s">
        <v>38</v>
      </c>
      <c r="R6" s="106" t="s">
        <v>39</v>
      </c>
      <c r="S6" s="106" t="s">
        <v>42</v>
      </c>
      <c r="T6" s="106" t="s">
        <v>176</v>
      </c>
      <c r="U6" s="106" t="s">
        <v>45</v>
      </c>
      <c r="V6" s="106" t="s">
        <v>103</v>
      </c>
      <c r="W6" s="106" t="s">
        <v>53</v>
      </c>
      <c r="X6" s="106" t="s">
        <v>37</v>
      </c>
      <c r="Y6" s="106" t="s">
        <v>83</v>
      </c>
      <c r="Z6" s="106" t="s">
        <v>175</v>
      </c>
      <c r="AA6" s="106" t="s">
        <v>31</v>
      </c>
      <c r="AB6" s="117" t="s">
        <v>177</v>
      </c>
      <c r="AC6" s="106" t="s">
        <v>70</v>
      </c>
      <c r="AD6" s="106" t="s">
        <v>108</v>
      </c>
      <c r="AE6" s="106" t="s">
        <v>143</v>
      </c>
      <c r="AF6" s="117" t="s">
        <v>106</v>
      </c>
      <c r="AG6" s="154" t="s">
        <v>72</v>
      </c>
      <c r="AH6" s="154" t="s">
        <v>131</v>
      </c>
      <c r="AI6" s="154"/>
      <c r="AJ6" s="120" t="s">
        <v>5</v>
      </c>
      <c r="AK6" s="134" t="s">
        <v>23</v>
      </c>
    </row>
    <row r="7" spans="2:37" ht="15.75">
      <c r="B7" s="18" t="s">
        <v>6</v>
      </c>
      <c r="C7" s="19" t="s">
        <v>7</v>
      </c>
      <c r="D7" s="20"/>
      <c r="E7" s="124"/>
      <c r="F7" s="117"/>
      <c r="G7" s="117"/>
      <c r="H7" s="117"/>
      <c r="I7" s="117"/>
      <c r="J7" s="117"/>
      <c r="K7" s="107"/>
      <c r="L7" s="117"/>
      <c r="M7" s="107"/>
      <c r="N7" s="117"/>
      <c r="O7" s="117"/>
      <c r="P7" s="117"/>
      <c r="Q7" s="11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17"/>
      <c r="AC7" s="107"/>
      <c r="AD7" s="107"/>
      <c r="AE7" s="107"/>
      <c r="AF7" s="117"/>
      <c r="AG7" s="155"/>
      <c r="AH7" s="155"/>
      <c r="AI7" s="155"/>
      <c r="AJ7" s="120"/>
      <c r="AK7" s="135"/>
    </row>
    <row r="8" spans="2:37" ht="16.5" thickBot="1">
      <c r="B8" s="18"/>
      <c r="C8" s="19"/>
      <c r="D8" s="20"/>
      <c r="E8" s="125"/>
      <c r="F8" s="106"/>
      <c r="G8" s="106"/>
      <c r="H8" s="106"/>
      <c r="I8" s="106"/>
      <c r="J8" s="106"/>
      <c r="K8" s="107"/>
      <c r="L8" s="106"/>
      <c r="M8" s="107"/>
      <c r="N8" s="106"/>
      <c r="O8" s="106"/>
      <c r="P8" s="106"/>
      <c r="Q8" s="106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6"/>
      <c r="AC8" s="108"/>
      <c r="AD8" s="108"/>
      <c r="AE8" s="108"/>
      <c r="AF8" s="106"/>
      <c r="AG8" s="155"/>
      <c r="AH8" s="155"/>
      <c r="AI8" s="155"/>
      <c r="AJ8" s="121"/>
      <c r="AK8" s="136"/>
    </row>
    <row r="9" spans="2:37" ht="15.75">
      <c r="B9" s="122" t="s">
        <v>8</v>
      </c>
      <c r="C9" s="123"/>
      <c r="D9" s="123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  <c r="AK9" s="24"/>
    </row>
    <row r="10" spans="2:37" ht="18.75">
      <c r="B10" s="112" t="s">
        <v>178</v>
      </c>
      <c r="C10" s="113"/>
      <c r="D10" s="113"/>
      <c r="E10" s="80" t="s">
        <v>137</v>
      </c>
      <c r="F10" s="82"/>
      <c r="G10" s="82"/>
      <c r="H10" s="82"/>
      <c r="I10" s="82"/>
      <c r="J10" s="82">
        <v>1.5</v>
      </c>
      <c r="K10" s="82">
        <v>15</v>
      </c>
      <c r="L10" s="82"/>
      <c r="M10" s="82">
        <v>4</v>
      </c>
      <c r="N10" s="82">
        <v>136</v>
      </c>
      <c r="O10" s="82"/>
      <c r="P10" s="82"/>
      <c r="Q10" s="82"/>
      <c r="R10" s="82"/>
      <c r="S10" s="82"/>
      <c r="T10" s="82"/>
      <c r="U10" s="82"/>
      <c r="V10" s="82">
        <v>10</v>
      </c>
      <c r="W10" s="82">
        <v>4</v>
      </c>
      <c r="X10" s="82">
        <v>5</v>
      </c>
      <c r="Y10" s="82">
        <v>12</v>
      </c>
      <c r="Z10" s="82">
        <v>50</v>
      </c>
      <c r="AA10" s="82"/>
      <c r="AB10" s="82"/>
      <c r="AC10" s="82"/>
      <c r="AD10" s="82"/>
      <c r="AE10" s="82"/>
      <c r="AF10" s="82"/>
      <c r="AG10" s="26"/>
      <c r="AH10" s="26"/>
      <c r="AI10" s="26"/>
      <c r="AJ10" s="27"/>
      <c r="AK10" s="24"/>
    </row>
    <row r="11" spans="2:37" ht="18.75">
      <c r="B11" s="114" t="s">
        <v>31</v>
      </c>
      <c r="C11" s="115"/>
      <c r="D11" s="116"/>
      <c r="E11" s="80">
        <v>200</v>
      </c>
      <c r="F11" s="82"/>
      <c r="G11" s="82">
        <v>1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3"/>
      <c r="Z11" s="83"/>
      <c r="AA11" s="83"/>
      <c r="AB11" s="83"/>
      <c r="AC11" s="83"/>
      <c r="AD11" s="83"/>
      <c r="AE11" s="83"/>
      <c r="AF11" s="83"/>
      <c r="AG11" s="29"/>
      <c r="AH11" s="29"/>
      <c r="AI11" s="29"/>
      <c r="AJ11" s="27"/>
      <c r="AK11" s="30"/>
    </row>
    <row r="12" spans="2:37" ht="18.75">
      <c r="B12" s="114" t="s">
        <v>113</v>
      </c>
      <c r="C12" s="115"/>
      <c r="D12" s="116"/>
      <c r="E12" s="80">
        <v>10</v>
      </c>
      <c r="F12" s="82">
        <v>1</v>
      </c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3"/>
      <c r="Z12" s="83"/>
      <c r="AA12" s="83"/>
      <c r="AB12" s="83"/>
      <c r="AC12" s="83"/>
      <c r="AD12" s="83"/>
      <c r="AE12" s="83"/>
      <c r="AF12" s="83"/>
      <c r="AG12" s="29"/>
      <c r="AH12" s="29"/>
      <c r="AI12" s="29"/>
      <c r="AJ12" s="27"/>
      <c r="AK12" s="31"/>
    </row>
    <row r="13" spans="2:37" ht="18.75">
      <c r="B13" s="114"/>
      <c r="C13" s="115"/>
      <c r="D13" s="116"/>
      <c r="E13" s="80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3"/>
      <c r="Z13" s="83"/>
      <c r="AA13" s="83"/>
      <c r="AB13" s="83"/>
      <c r="AC13" s="83"/>
      <c r="AD13" s="83"/>
      <c r="AE13" s="83"/>
      <c r="AF13" s="83"/>
      <c r="AG13" s="29"/>
      <c r="AH13" s="29"/>
      <c r="AI13" s="29"/>
      <c r="AJ13" s="27"/>
      <c r="AK13" s="32"/>
    </row>
    <row r="14" spans="2:37" ht="16.5" thickBot="1">
      <c r="B14" s="35" t="s">
        <v>9</v>
      </c>
      <c r="C14" s="36">
        <v>1</v>
      </c>
      <c r="D14" s="25" t="s">
        <v>10</v>
      </c>
      <c r="E14" s="25"/>
      <c r="F14" s="26">
        <f>SUM(F10:F13)</f>
        <v>1</v>
      </c>
      <c r="G14" s="26">
        <f>SUM(G10:G13)</f>
        <v>1</v>
      </c>
      <c r="H14" s="26">
        <f aca="true" t="shared" si="0" ref="H14:AI14">SUM(H10:H13)/1000</f>
        <v>0</v>
      </c>
      <c r="I14" s="26">
        <f t="shared" si="0"/>
        <v>0</v>
      </c>
      <c r="J14" s="26">
        <f t="shared" si="0"/>
        <v>0.0015</v>
      </c>
      <c r="K14" s="26">
        <f t="shared" si="0"/>
        <v>0.015</v>
      </c>
      <c r="L14" s="26">
        <f t="shared" si="0"/>
        <v>0</v>
      </c>
      <c r="M14" s="26">
        <f t="shared" si="0"/>
        <v>0.004</v>
      </c>
      <c r="N14" s="26">
        <f t="shared" si="0"/>
        <v>0.136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0.01</v>
      </c>
      <c r="W14" s="26">
        <f t="shared" si="0"/>
        <v>0.004</v>
      </c>
      <c r="X14" s="26">
        <f t="shared" si="0"/>
        <v>0.005</v>
      </c>
      <c r="Y14" s="26">
        <f t="shared" si="0"/>
        <v>0.012</v>
      </c>
      <c r="Z14" s="26">
        <f t="shared" si="0"/>
        <v>0.05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7"/>
      <c r="AK14" s="34"/>
    </row>
    <row r="15" spans="2:37" ht="16.5" thickBot="1">
      <c r="B15" s="37" t="s">
        <v>11</v>
      </c>
      <c r="C15" s="38">
        <v>100</v>
      </c>
      <c r="D15" s="28" t="s">
        <v>10</v>
      </c>
      <c r="E15" s="28"/>
      <c r="F15" s="26">
        <f>F14*C15</f>
        <v>100</v>
      </c>
      <c r="G15" s="26">
        <f>G14*C15</f>
        <v>100</v>
      </c>
      <c r="H15" s="26">
        <f>H14*C15</f>
        <v>0</v>
      </c>
      <c r="I15" s="26">
        <f>I14*C15</f>
        <v>0</v>
      </c>
      <c r="J15" s="26">
        <f>J14*C15</f>
        <v>0.15</v>
      </c>
      <c r="K15" s="26">
        <f>K14*C15</f>
        <v>1.5</v>
      </c>
      <c r="L15" s="26">
        <f>L14*C15</f>
        <v>0</v>
      </c>
      <c r="M15" s="26">
        <f>M14*C15</f>
        <v>0.4</v>
      </c>
      <c r="N15" s="26">
        <f>N14*C15</f>
        <v>13.600000000000001</v>
      </c>
      <c r="O15" s="26">
        <f>O14*C15</f>
        <v>0</v>
      </c>
      <c r="P15" s="26">
        <f>P14*C15</f>
        <v>0</v>
      </c>
      <c r="Q15" s="26">
        <f>Q14*C15</f>
        <v>0</v>
      </c>
      <c r="R15" s="26">
        <f>R14*C15</f>
        <v>0</v>
      </c>
      <c r="S15" s="26">
        <f>S14*C15</f>
        <v>0</v>
      </c>
      <c r="T15" s="26">
        <f>T14*C15</f>
        <v>0</v>
      </c>
      <c r="U15" s="26">
        <f>U14*C15</f>
        <v>0</v>
      </c>
      <c r="V15" s="26">
        <f>V14*C15</f>
        <v>1</v>
      </c>
      <c r="W15" s="26">
        <v>10</v>
      </c>
      <c r="X15" s="26">
        <f>X14*C15</f>
        <v>0.5</v>
      </c>
      <c r="Y15" s="26">
        <f>Y14*C15</f>
        <v>1.2</v>
      </c>
      <c r="Z15" s="26">
        <f>Z14*C15</f>
        <v>5</v>
      </c>
      <c r="AA15" s="26">
        <f>AA14*C15</f>
        <v>0</v>
      </c>
      <c r="AB15" s="26">
        <f>AB14*C15</f>
        <v>0</v>
      </c>
      <c r="AC15" s="26">
        <f>AC14*C15</f>
        <v>0</v>
      </c>
      <c r="AD15" s="26">
        <f>AD14*C15</f>
        <v>0</v>
      </c>
      <c r="AE15" s="26">
        <f>AE14*C15</f>
        <v>0</v>
      </c>
      <c r="AF15" s="26">
        <f>AF14*C15</f>
        <v>0</v>
      </c>
      <c r="AG15" s="26">
        <f>AG14*C15</f>
        <v>0</v>
      </c>
      <c r="AH15" s="26">
        <f>AH14*C15</f>
        <v>0</v>
      </c>
      <c r="AI15" s="26">
        <f>AI14*C15</f>
        <v>0</v>
      </c>
      <c r="AJ15" s="27"/>
      <c r="AK15" s="34"/>
    </row>
    <row r="16" spans="2:37" ht="16.5" thickBot="1">
      <c r="B16" s="126" t="s">
        <v>12</v>
      </c>
      <c r="C16" s="127"/>
      <c r="D16" s="128"/>
      <c r="E16" s="25"/>
      <c r="F16" s="26">
        <v>1.95</v>
      </c>
      <c r="G16" s="26">
        <v>10.8</v>
      </c>
      <c r="H16" s="26"/>
      <c r="I16" s="26"/>
      <c r="J16" s="26">
        <v>11</v>
      </c>
      <c r="K16" s="26">
        <v>42</v>
      </c>
      <c r="L16" s="26"/>
      <c r="M16" s="26">
        <v>83</v>
      </c>
      <c r="N16" s="26">
        <v>170</v>
      </c>
      <c r="O16" s="26"/>
      <c r="P16" s="26"/>
      <c r="Q16" s="26"/>
      <c r="R16" s="40"/>
      <c r="S16" s="40"/>
      <c r="T16" s="40"/>
      <c r="U16" s="40"/>
      <c r="V16" s="40">
        <v>29</v>
      </c>
      <c r="W16" s="40">
        <v>5.4</v>
      </c>
      <c r="X16" s="40">
        <v>93.2</v>
      </c>
      <c r="Y16" s="40">
        <v>27</v>
      </c>
      <c r="Z16" s="40">
        <v>79.5</v>
      </c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34"/>
    </row>
    <row r="17" spans="2:37" ht="16.5" thickBot="1">
      <c r="B17" s="129" t="s">
        <v>13</v>
      </c>
      <c r="C17" s="130"/>
      <c r="D17" s="130"/>
      <c r="E17" s="41"/>
      <c r="F17" s="42">
        <f>F16*F15</f>
        <v>195</v>
      </c>
      <c r="G17" s="42">
        <f aca="true" t="shared" si="1" ref="G17:AI17">G15*G16</f>
        <v>1080</v>
      </c>
      <c r="H17" s="42">
        <f t="shared" si="1"/>
        <v>0</v>
      </c>
      <c r="I17" s="42">
        <f t="shared" si="1"/>
        <v>0</v>
      </c>
      <c r="J17" s="42">
        <f t="shared" si="1"/>
        <v>1.65</v>
      </c>
      <c r="K17" s="42">
        <f t="shared" si="1"/>
        <v>63</v>
      </c>
      <c r="L17" s="42">
        <f t="shared" si="1"/>
        <v>0</v>
      </c>
      <c r="M17" s="42">
        <f t="shared" si="1"/>
        <v>33.2</v>
      </c>
      <c r="N17" s="42">
        <f t="shared" si="1"/>
        <v>2312.0000000000005</v>
      </c>
      <c r="O17" s="42">
        <f t="shared" si="1"/>
        <v>0</v>
      </c>
      <c r="P17" s="42">
        <f t="shared" si="1"/>
        <v>0</v>
      </c>
      <c r="Q17" s="42">
        <f t="shared" si="1"/>
        <v>0</v>
      </c>
      <c r="R17" s="42">
        <f t="shared" si="1"/>
        <v>0</v>
      </c>
      <c r="S17" s="42">
        <f t="shared" si="1"/>
        <v>0</v>
      </c>
      <c r="T17" s="42">
        <f t="shared" si="1"/>
        <v>0</v>
      </c>
      <c r="U17" s="42">
        <f t="shared" si="1"/>
        <v>0</v>
      </c>
      <c r="V17" s="42">
        <f t="shared" si="1"/>
        <v>29</v>
      </c>
      <c r="W17" s="42">
        <v>54</v>
      </c>
      <c r="X17" s="42">
        <f t="shared" si="1"/>
        <v>46.6</v>
      </c>
      <c r="Y17" s="42">
        <f t="shared" si="1"/>
        <v>32.4</v>
      </c>
      <c r="Z17" s="42">
        <f t="shared" si="1"/>
        <v>397.5</v>
      </c>
      <c r="AA17" s="42">
        <f t="shared" si="1"/>
        <v>0</v>
      </c>
      <c r="AB17" s="42">
        <f t="shared" si="1"/>
        <v>0</v>
      </c>
      <c r="AC17" s="42">
        <f t="shared" si="1"/>
        <v>0</v>
      </c>
      <c r="AD17" s="42">
        <f t="shared" si="1"/>
        <v>0</v>
      </c>
      <c r="AE17" s="42">
        <f t="shared" si="1"/>
        <v>0</v>
      </c>
      <c r="AF17" s="42">
        <f t="shared" si="1"/>
        <v>0</v>
      </c>
      <c r="AG17" s="42">
        <f t="shared" si="1"/>
        <v>0</v>
      </c>
      <c r="AH17" s="42">
        <f t="shared" si="1"/>
        <v>0</v>
      </c>
      <c r="AI17" s="42">
        <f t="shared" si="1"/>
        <v>0</v>
      </c>
      <c r="AJ17" s="43">
        <f>SUM(F17:AI17)</f>
        <v>4244.35</v>
      </c>
      <c r="AK17" s="34">
        <f>AJ17/C15</f>
        <v>42.4435</v>
      </c>
    </row>
    <row r="18" spans="2:37" ht="15.75">
      <c r="B18" s="131" t="s">
        <v>14</v>
      </c>
      <c r="C18" s="127"/>
      <c r="D18" s="127"/>
      <c r="E18" s="44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6"/>
      <c r="AA18" s="46"/>
      <c r="AB18" s="46"/>
      <c r="AC18" s="46"/>
      <c r="AD18" s="46"/>
      <c r="AE18" s="46"/>
      <c r="AF18" s="46"/>
      <c r="AG18" s="46"/>
      <c r="AH18" s="47"/>
      <c r="AI18" s="48"/>
      <c r="AJ18" s="46"/>
      <c r="AK18" s="34"/>
    </row>
    <row r="19" spans="2:37" ht="18.75">
      <c r="B19" s="112" t="s">
        <v>178</v>
      </c>
      <c r="C19" s="113"/>
      <c r="D19" s="113"/>
      <c r="E19" s="80" t="s">
        <v>137</v>
      </c>
      <c r="F19" s="82"/>
      <c r="G19" s="82"/>
      <c r="H19" s="82"/>
      <c r="I19" s="82"/>
      <c r="J19" s="82">
        <v>1.5</v>
      </c>
      <c r="K19" s="82">
        <v>15</v>
      </c>
      <c r="L19" s="82"/>
      <c r="M19" s="82">
        <v>4</v>
      </c>
      <c r="N19" s="82">
        <v>136</v>
      </c>
      <c r="O19" s="82"/>
      <c r="P19" s="82"/>
      <c r="Q19" s="82"/>
      <c r="R19" s="82"/>
      <c r="S19" s="82"/>
      <c r="T19" s="82"/>
      <c r="U19" s="82"/>
      <c r="V19" s="82">
        <v>10</v>
      </c>
      <c r="W19" s="82">
        <v>4</v>
      </c>
      <c r="X19" s="82">
        <v>5</v>
      </c>
      <c r="Y19" s="82">
        <v>12</v>
      </c>
      <c r="Z19" s="82">
        <v>50</v>
      </c>
      <c r="AA19" s="82"/>
      <c r="AB19" s="82"/>
      <c r="AC19" s="82"/>
      <c r="AD19" s="82"/>
      <c r="AE19" s="82"/>
      <c r="AF19" s="82"/>
      <c r="AG19" s="26"/>
      <c r="AH19" s="26"/>
      <c r="AI19" s="26"/>
      <c r="AJ19" s="27"/>
      <c r="AK19" s="34"/>
    </row>
    <row r="20" spans="2:37" ht="18.75">
      <c r="B20" s="114" t="s">
        <v>31</v>
      </c>
      <c r="C20" s="115"/>
      <c r="D20" s="116"/>
      <c r="E20" s="80">
        <v>200</v>
      </c>
      <c r="F20" s="82"/>
      <c r="G20" s="82">
        <v>1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3"/>
      <c r="Z20" s="83"/>
      <c r="AA20" s="83"/>
      <c r="AB20" s="83"/>
      <c r="AC20" s="83"/>
      <c r="AD20" s="83"/>
      <c r="AE20" s="83"/>
      <c r="AF20" s="83"/>
      <c r="AG20" s="29"/>
      <c r="AH20" s="29"/>
      <c r="AI20" s="29"/>
      <c r="AJ20" s="27"/>
      <c r="AK20" s="34"/>
    </row>
    <row r="21" spans="2:37" ht="18.75">
      <c r="B21" s="114" t="s">
        <v>113</v>
      </c>
      <c r="C21" s="115"/>
      <c r="D21" s="116"/>
      <c r="E21" s="80">
        <v>10</v>
      </c>
      <c r="F21" s="82">
        <v>1</v>
      </c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3"/>
      <c r="Z21" s="83"/>
      <c r="AA21" s="83"/>
      <c r="AB21" s="83"/>
      <c r="AC21" s="83"/>
      <c r="AD21" s="83"/>
      <c r="AE21" s="83"/>
      <c r="AF21" s="83"/>
      <c r="AG21" s="29"/>
      <c r="AH21" s="29"/>
      <c r="AI21" s="29"/>
      <c r="AJ21" s="27"/>
      <c r="AK21" s="34"/>
    </row>
    <row r="22" spans="2:37" ht="18.75">
      <c r="B22" s="114"/>
      <c r="C22" s="115"/>
      <c r="D22" s="116"/>
      <c r="E22" s="80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3"/>
      <c r="Z22" s="83"/>
      <c r="AA22" s="83"/>
      <c r="AB22" s="83"/>
      <c r="AC22" s="83"/>
      <c r="AD22" s="83"/>
      <c r="AE22" s="83"/>
      <c r="AF22" s="83"/>
      <c r="AG22" s="29"/>
      <c r="AH22" s="29"/>
      <c r="AI22" s="29"/>
      <c r="AJ22" s="27"/>
      <c r="AK22" s="34"/>
    </row>
    <row r="23" spans="2:37" ht="16.5" thickBot="1">
      <c r="B23" s="35" t="s">
        <v>9</v>
      </c>
      <c r="C23" s="36">
        <v>1</v>
      </c>
      <c r="D23" s="25" t="s">
        <v>10</v>
      </c>
      <c r="E23" s="25"/>
      <c r="F23" s="26">
        <f>SUM(F19:F22)</f>
        <v>1</v>
      </c>
      <c r="G23" s="26">
        <f>SUM(G19:G22)</f>
        <v>1</v>
      </c>
      <c r="H23" s="26">
        <f aca="true" t="shared" si="2" ref="H23:AI23">SUM(H19:H22)/1000</f>
        <v>0</v>
      </c>
      <c r="I23" s="26">
        <f t="shared" si="2"/>
        <v>0</v>
      </c>
      <c r="J23" s="26">
        <f t="shared" si="2"/>
        <v>0.0015</v>
      </c>
      <c r="K23" s="26">
        <f t="shared" si="2"/>
        <v>0.015</v>
      </c>
      <c r="L23" s="26">
        <f t="shared" si="2"/>
        <v>0</v>
      </c>
      <c r="M23" s="26">
        <f t="shared" si="2"/>
        <v>0.004</v>
      </c>
      <c r="N23" s="26">
        <f t="shared" si="2"/>
        <v>0.136</v>
      </c>
      <c r="O23" s="26">
        <f t="shared" si="2"/>
        <v>0</v>
      </c>
      <c r="P23" s="26">
        <f t="shared" si="2"/>
        <v>0</v>
      </c>
      <c r="Q23" s="26">
        <f t="shared" si="2"/>
        <v>0</v>
      </c>
      <c r="R23" s="26">
        <f t="shared" si="2"/>
        <v>0</v>
      </c>
      <c r="S23" s="26">
        <f t="shared" si="2"/>
        <v>0</v>
      </c>
      <c r="T23" s="26">
        <f t="shared" si="2"/>
        <v>0</v>
      </c>
      <c r="U23" s="26">
        <f t="shared" si="2"/>
        <v>0</v>
      </c>
      <c r="V23" s="26">
        <f t="shared" si="2"/>
        <v>0.01</v>
      </c>
      <c r="W23" s="26">
        <f t="shared" si="2"/>
        <v>0.004</v>
      </c>
      <c r="X23" s="26">
        <f t="shared" si="2"/>
        <v>0.005</v>
      </c>
      <c r="Y23" s="26">
        <f t="shared" si="2"/>
        <v>0.012</v>
      </c>
      <c r="Z23" s="26">
        <f t="shared" si="2"/>
        <v>0.05</v>
      </c>
      <c r="AA23" s="26">
        <f t="shared" si="2"/>
        <v>0</v>
      </c>
      <c r="AB23" s="26">
        <f t="shared" si="2"/>
        <v>0</v>
      </c>
      <c r="AC23" s="26">
        <f t="shared" si="2"/>
        <v>0</v>
      </c>
      <c r="AD23" s="26">
        <f t="shared" si="2"/>
        <v>0</v>
      </c>
      <c r="AE23" s="26">
        <f t="shared" si="2"/>
        <v>0</v>
      </c>
      <c r="AF23" s="26">
        <f t="shared" si="2"/>
        <v>0</v>
      </c>
      <c r="AG23" s="26">
        <f t="shared" si="2"/>
        <v>0</v>
      </c>
      <c r="AH23" s="26">
        <f t="shared" si="2"/>
        <v>0</v>
      </c>
      <c r="AI23" s="26">
        <f t="shared" si="2"/>
        <v>0</v>
      </c>
      <c r="AJ23" s="27"/>
      <c r="AK23" s="34"/>
    </row>
    <row r="24" spans="2:37" ht="16.5" thickBot="1">
      <c r="B24" s="37" t="s">
        <v>11</v>
      </c>
      <c r="C24" s="38">
        <v>100</v>
      </c>
      <c r="D24" s="28" t="s">
        <v>10</v>
      </c>
      <c r="E24" s="28"/>
      <c r="F24" s="26">
        <f>F23*C24</f>
        <v>100</v>
      </c>
      <c r="G24" s="26">
        <f>G23*C24</f>
        <v>100</v>
      </c>
      <c r="H24" s="26">
        <f>H23*C24</f>
        <v>0</v>
      </c>
      <c r="I24" s="26">
        <f>I23*C24</f>
        <v>0</v>
      </c>
      <c r="J24" s="26">
        <f>J23*C24</f>
        <v>0.15</v>
      </c>
      <c r="K24" s="26">
        <f>K23*C24</f>
        <v>1.5</v>
      </c>
      <c r="L24" s="26">
        <f>L23*C24</f>
        <v>0</v>
      </c>
      <c r="M24" s="26">
        <f>M23*C24</f>
        <v>0.4</v>
      </c>
      <c r="N24" s="26">
        <f>N23*C24</f>
        <v>13.600000000000001</v>
      </c>
      <c r="O24" s="26">
        <f>O23*C24</f>
        <v>0</v>
      </c>
      <c r="P24" s="26">
        <f>P23*C24</f>
        <v>0</v>
      </c>
      <c r="Q24" s="26">
        <f>Q23*C24</f>
        <v>0</v>
      </c>
      <c r="R24" s="26">
        <f>R23*C24</f>
        <v>0</v>
      </c>
      <c r="S24" s="26">
        <f>S23*C24</f>
        <v>0</v>
      </c>
      <c r="T24" s="26">
        <f>T23*C24</f>
        <v>0</v>
      </c>
      <c r="U24" s="26">
        <f>U23*C24</f>
        <v>0</v>
      </c>
      <c r="V24" s="26">
        <f>V23*C24</f>
        <v>1</v>
      </c>
      <c r="W24" s="26">
        <v>10</v>
      </c>
      <c r="X24" s="26">
        <f>X23*C24</f>
        <v>0.5</v>
      </c>
      <c r="Y24" s="26">
        <f>Y23*C24</f>
        <v>1.2</v>
      </c>
      <c r="Z24" s="26">
        <f>Z23*C24</f>
        <v>5</v>
      </c>
      <c r="AA24" s="26">
        <f>AA23*C24</f>
        <v>0</v>
      </c>
      <c r="AB24" s="26">
        <f>AB23*C24</f>
        <v>0</v>
      </c>
      <c r="AC24" s="26">
        <f>AC23*C24</f>
        <v>0</v>
      </c>
      <c r="AD24" s="26">
        <f>AD23*C24</f>
        <v>0</v>
      </c>
      <c r="AE24" s="26">
        <f>AE23*C24</f>
        <v>0</v>
      </c>
      <c r="AF24" s="26">
        <f>AF23*C24</f>
        <v>0</v>
      </c>
      <c r="AG24" s="26">
        <f>AG23*C24</f>
        <v>0</v>
      </c>
      <c r="AH24" s="26">
        <f>AH23*C24</f>
        <v>0</v>
      </c>
      <c r="AI24" s="26">
        <f>AI23*C24</f>
        <v>0</v>
      </c>
      <c r="AJ24" s="27"/>
      <c r="AK24" s="34"/>
    </row>
    <row r="25" spans="2:37" ht="16.5" thickBot="1">
      <c r="B25" s="126" t="s">
        <v>12</v>
      </c>
      <c r="C25" s="127"/>
      <c r="D25" s="128"/>
      <c r="E25" s="25"/>
      <c r="F25" s="26">
        <v>1.95</v>
      </c>
      <c r="G25" s="26">
        <v>10.8</v>
      </c>
      <c r="H25" s="26"/>
      <c r="I25" s="26"/>
      <c r="J25" s="26">
        <v>11</v>
      </c>
      <c r="K25" s="26">
        <v>42</v>
      </c>
      <c r="L25" s="26"/>
      <c r="M25" s="26">
        <v>83</v>
      </c>
      <c r="N25" s="26">
        <v>170</v>
      </c>
      <c r="O25" s="26"/>
      <c r="P25" s="26"/>
      <c r="Q25" s="26"/>
      <c r="R25" s="40"/>
      <c r="S25" s="40"/>
      <c r="T25" s="40"/>
      <c r="U25" s="40"/>
      <c r="V25" s="40">
        <v>29</v>
      </c>
      <c r="W25" s="40">
        <v>5.4</v>
      </c>
      <c r="X25" s="40">
        <v>93.2</v>
      </c>
      <c r="Y25" s="40">
        <v>27</v>
      </c>
      <c r="Z25" s="40">
        <v>79.5</v>
      </c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34"/>
    </row>
    <row r="26" spans="2:37" ht="16.5" thickBot="1">
      <c r="B26" s="132" t="s">
        <v>13</v>
      </c>
      <c r="C26" s="133"/>
      <c r="D26" s="133"/>
      <c r="E26" s="49"/>
      <c r="F26" s="42">
        <f>F25*F24</f>
        <v>195</v>
      </c>
      <c r="G26" s="42">
        <f aca="true" t="shared" si="3" ref="G26:AI26">G24*G25</f>
        <v>1080</v>
      </c>
      <c r="H26" s="42">
        <f t="shared" si="3"/>
        <v>0</v>
      </c>
      <c r="I26" s="42">
        <f t="shared" si="3"/>
        <v>0</v>
      </c>
      <c r="J26" s="42">
        <f t="shared" si="3"/>
        <v>1.65</v>
      </c>
      <c r="K26" s="42">
        <f t="shared" si="3"/>
        <v>63</v>
      </c>
      <c r="L26" s="42">
        <f t="shared" si="3"/>
        <v>0</v>
      </c>
      <c r="M26" s="42">
        <f t="shared" si="3"/>
        <v>33.2</v>
      </c>
      <c r="N26" s="42">
        <f t="shared" si="3"/>
        <v>2312.0000000000005</v>
      </c>
      <c r="O26" s="42">
        <f t="shared" si="3"/>
        <v>0</v>
      </c>
      <c r="P26" s="42">
        <f t="shared" si="3"/>
        <v>0</v>
      </c>
      <c r="Q26" s="42">
        <f t="shared" si="3"/>
        <v>0</v>
      </c>
      <c r="R26" s="42">
        <f t="shared" si="3"/>
        <v>0</v>
      </c>
      <c r="S26" s="42">
        <f t="shared" si="3"/>
        <v>0</v>
      </c>
      <c r="T26" s="42">
        <f t="shared" si="3"/>
        <v>0</v>
      </c>
      <c r="U26" s="42">
        <f t="shared" si="3"/>
        <v>0</v>
      </c>
      <c r="V26" s="42">
        <f t="shared" si="3"/>
        <v>29</v>
      </c>
      <c r="W26" s="42">
        <f t="shared" si="3"/>
        <v>54</v>
      </c>
      <c r="X26" s="42">
        <f t="shared" si="3"/>
        <v>46.6</v>
      </c>
      <c r="Y26" s="42">
        <f t="shared" si="3"/>
        <v>32.4</v>
      </c>
      <c r="Z26" s="42">
        <f t="shared" si="3"/>
        <v>397.5</v>
      </c>
      <c r="AA26" s="42">
        <f t="shared" si="3"/>
        <v>0</v>
      </c>
      <c r="AB26" s="42">
        <f t="shared" si="3"/>
        <v>0</v>
      </c>
      <c r="AC26" s="42">
        <f t="shared" si="3"/>
        <v>0</v>
      </c>
      <c r="AD26" s="42">
        <f>AD24*AD25</f>
        <v>0</v>
      </c>
      <c r="AE26" s="42">
        <f t="shared" si="3"/>
        <v>0</v>
      </c>
      <c r="AF26" s="42">
        <f t="shared" si="3"/>
        <v>0</v>
      </c>
      <c r="AG26" s="42">
        <f>AG24*AG25</f>
        <v>0</v>
      </c>
      <c r="AH26" s="42">
        <f t="shared" si="3"/>
        <v>0</v>
      </c>
      <c r="AI26" s="42">
        <f t="shared" si="3"/>
        <v>0</v>
      </c>
      <c r="AJ26" s="43">
        <f>SUM(F26:AI26)</f>
        <v>4244.35</v>
      </c>
      <c r="AK26" s="34">
        <f>AJ26/C24</f>
        <v>42.4435</v>
      </c>
    </row>
    <row r="27" spans="2:37" ht="15.75">
      <c r="B27" s="99" t="s">
        <v>15</v>
      </c>
      <c r="C27" s="100"/>
      <c r="D27" s="100"/>
      <c r="E27" s="50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2"/>
      <c r="AK27" s="34"/>
    </row>
    <row r="28" spans="2:37" ht="18.75">
      <c r="B28" s="112" t="s">
        <v>179</v>
      </c>
      <c r="C28" s="113"/>
      <c r="D28" s="113"/>
      <c r="E28" s="80">
        <v>250</v>
      </c>
      <c r="F28" s="82"/>
      <c r="G28" s="82"/>
      <c r="H28" s="82"/>
      <c r="I28" s="82"/>
      <c r="J28" s="82">
        <v>3</v>
      </c>
      <c r="K28" s="82"/>
      <c r="L28" s="82">
        <v>2.3</v>
      </c>
      <c r="M28" s="82">
        <v>2</v>
      </c>
      <c r="N28" s="82"/>
      <c r="O28" s="82"/>
      <c r="P28" s="82"/>
      <c r="Q28" s="82">
        <v>77</v>
      </c>
      <c r="R28" s="82">
        <v>12</v>
      </c>
      <c r="S28" s="82">
        <v>12.5</v>
      </c>
      <c r="T28" s="82"/>
      <c r="U28" s="82"/>
      <c r="V28" s="82"/>
      <c r="W28" s="82">
        <v>6</v>
      </c>
      <c r="X28" s="82"/>
      <c r="Y28" s="82">
        <v>20</v>
      </c>
      <c r="Z28" s="82"/>
      <c r="AA28" s="82">
        <v>31.3</v>
      </c>
      <c r="AB28" s="82"/>
      <c r="AC28" s="82"/>
      <c r="AD28" s="82"/>
      <c r="AE28" s="82"/>
      <c r="AF28" s="82"/>
      <c r="AG28" s="26"/>
      <c r="AH28" s="26"/>
      <c r="AI28" s="26"/>
      <c r="AJ28" s="27"/>
      <c r="AK28" s="34"/>
    </row>
    <row r="29" spans="2:37" ht="18.75">
      <c r="B29" s="114" t="s">
        <v>157</v>
      </c>
      <c r="C29" s="115"/>
      <c r="D29" s="116"/>
      <c r="E29" s="80">
        <v>50</v>
      </c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>
        <v>55</v>
      </c>
      <c r="AC29" s="82"/>
      <c r="AD29" s="82"/>
      <c r="AE29" s="82"/>
      <c r="AF29" s="82"/>
      <c r="AG29" s="26"/>
      <c r="AH29" s="26"/>
      <c r="AI29" s="26"/>
      <c r="AJ29" s="27"/>
      <c r="AK29" s="34"/>
    </row>
    <row r="30" spans="2:37" ht="18.75">
      <c r="B30" s="114" t="s">
        <v>132</v>
      </c>
      <c r="C30" s="115"/>
      <c r="D30" s="116"/>
      <c r="E30" s="80">
        <v>100</v>
      </c>
      <c r="F30" s="82"/>
      <c r="G30" s="82"/>
      <c r="H30" s="82"/>
      <c r="I30" s="82">
        <v>18</v>
      </c>
      <c r="J30" s="82">
        <v>4</v>
      </c>
      <c r="K30" s="82"/>
      <c r="L30" s="82"/>
      <c r="M30" s="82">
        <v>6</v>
      </c>
      <c r="N30" s="82"/>
      <c r="O30" s="82"/>
      <c r="P30" s="82"/>
      <c r="Q30" s="82"/>
      <c r="R30" s="82">
        <v>12</v>
      </c>
      <c r="S30" s="82"/>
      <c r="T30" s="82">
        <v>87</v>
      </c>
      <c r="U30" s="82"/>
      <c r="V30" s="82"/>
      <c r="W30" s="82"/>
      <c r="X30" s="82"/>
      <c r="Y30" s="82"/>
      <c r="Z30" s="82"/>
      <c r="AA30" s="82">
        <v>24</v>
      </c>
      <c r="AB30" s="82"/>
      <c r="AC30" s="82">
        <v>10</v>
      </c>
      <c r="AD30" s="82"/>
      <c r="AE30" s="82"/>
      <c r="AF30" s="82"/>
      <c r="AG30" s="26"/>
      <c r="AH30" s="26"/>
      <c r="AI30" s="26"/>
      <c r="AJ30" s="27"/>
      <c r="AK30" s="34"/>
    </row>
    <row r="31" spans="2:37" ht="18.75">
      <c r="B31" s="114" t="s">
        <v>180</v>
      </c>
      <c r="C31" s="115"/>
      <c r="D31" s="116"/>
      <c r="E31" s="80">
        <v>150</v>
      </c>
      <c r="F31" s="82"/>
      <c r="G31" s="82"/>
      <c r="H31" s="82"/>
      <c r="I31" s="82"/>
      <c r="J31" s="82">
        <v>2.6</v>
      </c>
      <c r="K31" s="82"/>
      <c r="L31" s="82">
        <v>6.8</v>
      </c>
      <c r="M31" s="82"/>
      <c r="N31" s="82"/>
      <c r="O31" s="82"/>
      <c r="P31" s="82"/>
      <c r="Q31" s="82"/>
      <c r="R31" s="82"/>
      <c r="S31" s="82"/>
      <c r="T31" s="82"/>
      <c r="U31" s="82">
        <v>54</v>
      </c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26"/>
      <c r="AH31" s="26"/>
      <c r="AI31" s="26"/>
      <c r="AJ31" s="27"/>
      <c r="AK31" s="34"/>
    </row>
    <row r="32" spans="2:37" ht="18.75">
      <c r="B32" s="114" t="s">
        <v>106</v>
      </c>
      <c r="C32" s="115"/>
      <c r="D32" s="116"/>
      <c r="E32" s="80">
        <v>200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>
        <v>200</v>
      </c>
      <c r="AG32" s="26"/>
      <c r="AH32" s="26"/>
      <c r="AI32" s="26"/>
      <c r="AJ32" s="27"/>
      <c r="AK32" s="34"/>
    </row>
    <row r="33" spans="2:37" ht="18.75">
      <c r="B33" s="114"/>
      <c r="C33" s="115"/>
      <c r="D33" s="116"/>
      <c r="E33" s="80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26"/>
      <c r="AH33" s="26"/>
      <c r="AI33" s="26"/>
      <c r="AJ33" s="27"/>
      <c r="AK33" s="34"/>
    </row>
    <row r="34" spans="2:37" ht="18.75">
      <c r="B34" s="112" t="s">
        <v>66</v>
      </c>
      <c r="C34" s="113"/>
      <c r="D34" s="113"/>
      <c r="E34" s="80">
        <v>40</v>
      </c>
      <c r="F34" s="82"/>
      <c r="G34" s="82"/>
      <c r="H34" s="82">
        <v>40</v>
      </c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26"/>
      <c r="AH34" s="26"/>
      <c r="AI34" s="26"/>
      <c r="AJ34" s="27"/>
      <c r="AK34" s="34"/>
    </row>
    <row r="35" spans="2:37" ht="16.5" thickBot="1">
      <c r="B35" s="35" t="s">
        <v>9</v>
      </c>
      <c r="C35" s="36">
        <v>1</v>
      </c>
      <c r="D35" s="25" t="s">
        <v>10</v>
      </c>
      <c r="E35" s="25"/>
      <c r="F35" s="26">
        <f aca="true" t="shared" si="4" ref="F35:AI35">SUM(F28:F34)/1000</f>
        <v>0</v>
      </c>
      <c r="G35" s="26">
        <f t="shared" si="4"/>
        <v>0</v>
      </c>
      <c r="H35" s="26">
        <f t="shared" si="4"/>
        <v>0.04</v>
      </c>
      <c r="I35" s="26">
        <f t="shared" si="4"/>
        <v>0.018</v>
      </c>
      <c r="J35" s="26">
        <f t="shared" si="4"/>
        <v>0.0096</v>
      </c>
      <c r="K35" s="26">
        <f t="shared" si="4"/>
        <v>0</v>
      </c>
      <c r="L35" s="26">
        <f t="shared" si="4"/>
        <v>0.0091</v>
      </c>
      <c r="M35" s="26">
        <f t="shared" si="4"/>
        <v>0.008</v>
      </c>
      <c r="N35" s="26">
        <f t="shared" si="4"/>
        <v>0</v>
      </c>
      <c r="O35" s="26">
        <f t="shared" si="4"/>
        <v>0</v>
      </c>
      <c r="P35" s="26">
        <f t="shared" si="4"/>
        <v>0</v>
      </c>
      <c r="Q35" s="26">
        <f t="shared" si="4"/>
        <v>0.077</v>
      </c>
      <c r="R35" s="26">
        <f t="shared" si="4"/>
        <v>0.024</v>
      </c>
      <c r="S35" s="26">
        <f t="shared" si="4"/>
        <v>0.0125</v>
      </c>
      <c r="T35" s="26">
        <f t="shared" si="4"/>
        <v>0.087</v>
      </c>
      <c r="U35" s="26">
        <f t="shared" si="4"/>
        <v>0.054</v>
      </c>
      <c r="V35" s="26">
        <f t="shared" si="4"/>
        <v>0</v>
      </c>
      <c r="W35" s="26">
        <f t="shared" si="4"/>
        <v>0.006</v>
      </c>
      <c r="X35" s="26">
        <f t="shared" si="4"/>
        <v>0</v>
      </c>
      <c r="Y35" s="26">
        <f t="shared" si="4"/>
        <v>0.02</v>
      </c>
      <c r="Z35" s="26">
        <f t="shared" si="4"/>
        <v>0</v>
      </c>
      <c r="AA35" s="26">
        <f t="shared" si="4"/>
        <v>0.055299999999999995</v>
      </c>
      <c r="AB35" s="26">
        <f t="shared" si="4"/>
        <v>0.055</v>
      </c>
      <c r="AC35" s="26">
        <f t="shared" si="4"/>
        <v>0.01</v>
      </c>
      <c r="AD35" s="26">
        <f t="shared" si="4"/>
        <v>0</v>
      </c>
      <c r="AE35" s="26">
        <f t="shared" si="4"/>
        <v>0</v>
      </c>
      <c r="AF35" s="26">
        <f t="shared" si="4"/>
        <v>0.2</v>
      </c>
      <c r="AG35" s="26">
        <f>SUM(AG28:AG34)</f>
        <v>0</v>
      </c>
      <c r="AH35" s="26">
        <f t="shared" si="4"/>
        <v>0</v>
      </c>
      <c r="AI35" s="26">
        <f t="shared" si="4"/>
        <v>0</v>
      </c>
      <c r="AJ35" s="27"/>
      <c r="AK35" s="34"/>
    </row>
    <row r="36" spans="2:37" ht="16.5" thickBot="1">
      <c r="B36" s="37" t="s">
        <v>11</v>
      </c>
      <c r="C36" s="38">
        <v>100</v>
      </c>
      <c r="D36" s="28" t="s">
        <v>10</v>
      </c>
      <c r="E36" s="28"/>
      <c r="F36" s="26">
        <f>F35*C36</f>
        <v>0</v>
      </c>
      <c r="G36" s="26">
        <f>G35*C36</f>
        <v>0</v>
      </c>
      <c r="H36" s="26">
        <f>H35*C36</f>
        <v>4</v>
      </c>
      <c r="I36" s="26">
        <f>I35*C36</f>
        <v>1.7999999999999998</v>
      </c>
      <c r="J36" s="26">
        <f>J35*C36</f>
        <v>0.96</v>
      </c>
      <c r="K36" s="26">
        <f>K35*C36</f>
        <v>0</v>
      </c>
      <c r="L36" s="26">
        <f>L35*C36</f>
        <v>0.91</v>
      </c>
      <c r="M36" s="26">
        <f>M35*C36</f>
        <v>0.8</v>
      </c>
      <c r="N36" s="26">
        <f>N35*C36</f>
        <v>0</v>
      </c>
      <c r="O36" s="26">
        <f>O35*C36</f>
        <v>0</v>
      </c>
      <c r="P36" s="26">
        <f>P35*C36</f>
        <v>0</v>
      </c>
      <c r="Q36" s="26">
        <f>Q35*C36</f>
        <v>7.7</v>
      </c>
      <c r="R36" s="26">
        <f>R35*C36</f>
        <v>2.4</v>
      </c>
      <c r="S36" s="26">
        <f>S35*C36</f>
        <v>1.25</v>
      </c>
      <c r="T36" s="26">
        <f>T35*C36</f>
        <v>8.7</v>
      </c>
      <c r="U36" s="26">
        <f>U35*C36</f>
        <v>5.4</v>
      </c>
      <c r="V36" s="26">
        <f>V35*C36</f>
        <v>0</v>
      </c>
      <c r="W36" s="26">
        <v>15</v>
      </c>
      <c r="X36" s="26">
        <f>X35*C36</f>
        <v>0</v>
      </c>
      <c r="Y36" s="26">
        <f>Y35*C36</f>
        <v>2</v>
      </c>
      <c r="Z36" s="26">
        <f>Z35*C36</f>
        <v>0</v>
      </c>
      <c r="AA36" s="26">
        <f>AA35*C36</f>
        <v>5.529999999999999</v>
      </c>
      <c r="AB36" s="26">
        <f>AB35*C36</f>
        <v>5.5</v>
      </c>
      <c r="AC36" s="26">
        <f>AC35*C36</f>
        <v>1</v>
      </c>
      <c r="AD36" s="26">
        <f>AD35*C36</f>
        <v>0</v>
      </c>
      <c r="AE36" s="26">
        <f>AE35*C36</f>
        <v>0</v>
      </c>
      <c r="AF36" s="26">
        <f>AF35*C36</f>
        <v>20</v>
      </c>
      <c r="AG36" s="26">
        <f>AG35*C36</f>
        <v>0</v>
      </c>
      <c r="AH36" s="26">
        <f>AH35*C36</f>
        <v>0</v>
      </c>
      <c r="AI36" s="26">
        <f>AI35*C36</f>
        <v>0</v>
      </c>
      <c r="AJ36" s="27"/>
      <c r="AK36" s="34"/>
    </row>
    <row r="37" spans="2:37" ht="16.5" thickBot="1">
      <c r="B37" s="126" t="s">
        <v>12</v>
      </c>
      <c r="C37" s="127"/>
      <c r="D37" s="128"/>
      <c r="E37" s="25"/>
      <c r="F37" s="26"/>
      <c r="G37" s="26"/>
      <c r="H37" s="26">
        <v>25.85</v>
      </c>
      <c r="I37" s="26">
        <v>42.8</v>
      </c>
      <c r="J37" s="26">
        <v>11</v>
      </c>
      <c r="K37" s="26"/>
      <c r="L37" s="26">
        <v>451</v>
      </c>
      <c r="M37" s="26">
        <v>83</v>
      </c>
      <c r="N37" s="26"/>
      <c r="O37" s="26"/>
      <c r="P37" s="26"/>
      <c r="Q37" s="26">
        <v>10</v>
      </c>
      <c r="R37" s="29">
        <v>15</v>
      </c>
      <c r="S37" s="29">
        <v>15</v>
      </c>
      <c r="T37" s="29">
        <v>216</v>
      </c>
      <c r="U37" s="29">
        <v>55</v>
      </c>
      <c r="V37" s="29"/>
      <c r="W37" s="29">
        <v>5.4</v>
      </c>
      <c r="X37" s="29"/>
      <c r="Y37" s="29">
        <v>27</v>
      </c>
      <c r="Z37" s="29"/>
      <c r="AA37" s="29">
        <v>34</v>
      </c>
      <c r="AB37" s="29">
        <v>75</v>
      </c>
      <c r="AC37" s="29">
        <v>34.2</v>
      </c>
      <c r="AD37" s="29"/>
      <c r="AE37" s="29"/>
      <c r="AF37" s="29">
        <v>45</v>
      </c>
      <c r="AG37" s="29">
        <v>11</v>
      </c>
      <c r="AH37" s="29"/>
      <c r="AI37" s="29"/>
      <c r="AJ37" s="40"/>
      <c r="AK37" s="34"/>
    </row>
    <row r="38" spans="2:37" ht="16.5" thickBot="1">
      <c r="B38" s="129" t="s">
        <v>13</v>
      </c>
      <c r="C38" s="130"/>
      <c r="D38" s="130"/>
      <c r="E38" s="41"/>
      <c r="F38" s="53">
        <f aca="true" t="shared" si="5" ref="F38:AI38">F36*F37</f>
        <v>0</v>
      </c>
      <c r="G38" s="53">
        <f t="shared" si="5"/>
        <v>0</v>
      </c>
      <c r="H38" s="53">
        <f t="shared" si="5"/>
        <v>103.4</v>
      </c>
      <c r="I38" s="53">
        <f t="shared" si="5"/>
        <v>77.03999999999999</v>
      </c>
      <c r="J38" s="53">
        <f t="shared" si="5"/>
        <v>10.559999999999999</v>
      </c>
      <c r="K38" s="53">
        <f t="shared" si="5"/>
        <v>0</v>
      </c>
      <c r="L38" s="53">
        <f t="shared" si="5"/>
        <v>410.41</v>
      </c>
      <c r="M38" s="53">
        <f t="shared" si="5"/>
        <v>66.4</v>
      </c>
      <c r="N38" s="53">
        <f t="shared" si="5"/>
        <v>0</v>
      </c>
      <c r="O38" s="53">
        <f t="shared" si="5"/>
        <v>0</v>
      </c>
      <c r="P38" s="53">
        <f t="shared" si="5"/>
        <v>0</v>
      </c>
      <c r="Q38" s="53">
        <f t="shared" si="5"/>
        <v>77</v>
      </c>
      <c r="R38" s="53">
        <f t="shared" si="5"/>
        <v>36</v>
      </c>
      <c r="S38" s="53">
        <f t="shared" si="5"/>
        <v>18.75</v>
      </c>
      <c r="T38" s="53">
        <f t="shared" si="5"/>
        <v>1879.1999999999998</v>
      </c>
      <c r="U38" s="53">
        <f t="shared" si="5"/>
        <v>297</v>
      </c>
      <c r="V38" s="53">
        <f t="shared" si="5"/>
        <v>0</v>
      </c>
      <c r="W38" s="53">
        <v>81</v>
      </c>
      <c r="X38" s="53">
        <f t="shared" si="5"/>
        <v>0</v>
      </c>
      <c r="Y38" s="53">
        <f t="shared" si="5"/>
        <v>54</v>
      </c>
      <c r="Z38" s="53">
        <f t="shared" si="5"/>
        <v>0</v>
      </c>
      <c r="AA38" s="53">
        <f t="shared" si="5"/>
        <v>188.01999999999998</v>
      </c>
      <c r="AB38" s="53">
        <f t="shared" si="5"/>
        <v>412.5</v>
      </c>
      <c r="AC38" s="53">
        <f t="shared" si="5"/>
        <v>34.2</v>
      </c>
      <c r="AD38" s="53">
        <f t="shared" si="5"/>
        <v>0</v>
      </c>
      <c r="AE38" s="53">
        <f t="shared" si="5"/>
        <v>0</v>
      </c>
      <c r="AF38" s="53">
        <f t="shared" si="5"/>
        <v>900</v>
      </c>
      <c r="AG38" s="53">
        <f t="shared" si="5"/>
        <v>0</v>
      </c>
      <c r="AH38" s="54">
        <f t="shared" si="5"/>
        <v>0</v>
      </c>
      <c r="AI38" s="53">
        <f t="shared" si="5"/>
        <v>0</v>
      </c>
      <c r="AJ38" s="43">
        <f>SUM(F38:AI38)</f>
        <v>4645.48</v>
      </c>
      <c r="AK38" s="34">
        <f>AJ38/C36</f>
        <v>46.4548</v>
      </c>
    </row>
    <row r="39" spans="2:37" ht="15.75">
      <c r="B39" s="131" t="s">
        <v>16</v>
      </c>
      <c r="C39" s="127"/>
      <c r="D39" s="127"/>
      <c r="E39" s="39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6"/>
      <c r="AK39" s="34"/>
    </row>
    <row r="40" spans="2:37" ht="18.75">
      <c r="B40" s="112" t="s">
        <v>179</v>
      </c>
      <c r="C40" s="113"/>
      <c r="D40" s="113"/>
      <c r="E40" s="80">
        <v>250</v>
      </c>
      <c r="F40" s="82"/>
      <c r="G40" s="82"/>
      <c r="H40" s="82"/>
      <c r="I40" s="82"/>
      <c r="J40" s="82">
        <v>3</v>
      </c>
      <c r="K40" s="82"/>
      <c r="L40" s="82">
        <v>2.3</v>
      </c>
      <c r="M40" s="82">
        <v>2</v>
      </c>
      <c r="N40" s="82"/>
      <c r="O40" s="82"/>
      <c r="P40" s="82"/>
      <c r="Q40" s="82">
        <v>77</v>
      </c>
      <c r="R40" s="82">
        <v>12</v>
      </c>
      <c r="S40" s="82">
        <v>12.5</v>
      </c>
      <c r="T40" s="82"/>
      <c r="U40" s="82"/>
      <c r="V40" s="82"/>
      <c r="W40" s="82">
        <v>6</v>
      </c>
      <c r="X40" s="82"/>
      <c r="Y40" s="82">
        <v>20</v>
      </c>
      <c r="Z40" s="82"/>
      <c r="AA40" s="82">
        <v>31.3</v>
      </c>
      <c r="AB40" s="82"/>
      <c r="AC40" s="82"/>
      <c r="AD40" s="82"/>
      <c r="AE40" s="82"/>
      <c r="AF40" s="82"/>
      <c r="AG40" s="26"/>
      <c r="AH40" s="26"/>
      <c r="AI40" s="26"/>
      <c r="AJ40" s="27"/>
      <c r="AK40" s="34"/>
    </row>
    <row r="41" spans="2:37" ht="18.75">
      <c r="B41" s="114" t="s">
        <v>157</v>
      </c>
      <c r="C41" s="115"/>
      <c r="D41" s="116"/>
      <c r="E41" s="80">
        <v>50</v>
      </c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>
        <v>55</v>
      </c>
      <c r="AC41" s="82"/>
      <c r="AD41" s="82"/>
      <c r="AE41" s="82"/>
      <c r="AF41" s="82"/>
      <c r="AG41" s="26"/>
      <c r="AH41" s="26"/>
      <c r="AI41" s="26"/>
      <c r="AJ41" s="27"/>
      <c r="AK41" s="34"/>
    </row>
    <row r="42" spans="2:37" ht="18.75">
      <c r="B42" s="114" t="s">
        <v>132</v>
      </c>
      <c r="C42" s="115"/>
      <c r="D42" s="116"/>
      <c r="E42" s="80">
        <v>100</v>
      </c>
      <c r="F42" s="82"/>
      <c r="G42" s="82"/>
      <c r="H42" s="82"/>
      <c r="I42" s="82">
        <v>18</v>
      </c>
      <c r="J42" s="82">
        <v>4</v>
      </c>
      <c r="K42" s="82"/>
      <c r="L42" s="82"/>
      <c r="M42" s="82">
        <v>6</v>
      </c>
      <c r="N42" s="82"/>
      <c r="O42" s="82"/>
      <c r="P42" s="82"/>
      <c r="Q42" s="82"/>
      <c r="R42" s="82">
        <v>12</v>
      </c>
      <c r="S42" s="82"/>
      <c r="T42" s="82">
        <v>87</v>
      </c>
      <c r="U42" s="82"/>
      <c r="V42" s="82"/>
      <c r="W42" s="82"/>
      <c r="X42" s="82"/>
      <c r="Y42" s="82"/>
      <c r="Z42" s="82"/>
      <c r="AA42" s="82">
        <v>24</v>
      </c>
      <c r="AB42" s="82"/>
      <c r="AC42" s="82">
        <v>10</v>
      </c>
      <c r="AD42" s="82"/>
      <c r="AE42" s="82"/>
      <c r="AF42" s="82"/>
      <c r="AG42" s="26"/>
      <c r="AH42" s="26"/>
      <c r="AI42" s="26"/>
      <c r="AJ42" s="27"/>
      <c r="AK42" s="34"/>
    </row>
    <row r="43" spans="2:37" ht="18.75">
      <c r="B43" s="114" t="s">
        <v>180</v>
      </c>
      <c r="C43" s="115"/>
      <c r="D43" s="116"/>
      <c r="E43" s="80">
        <v>200</v>
      </c>
      <c r="F43" s="82"/>
      <c r="G43" s="82"/>
      <c r="H43" s="82"/>
      <c r="I43" s="82"/>
      <c r="J43" s="82">
        <v>3.4</v>
      </c>
      <c r="K43" s="82"/>
      <c r="L43" s="82">
        <v>9</v>
      </c>
      <c r="M43" s="82"/>
      <c r="N43" s="82"/>
      <c r="O43" s="82"/>
      <c r="P43" s="82"/>
      <c r="Q43" s="82"/>
      <c r="R43" s="82"/>
      <c r="S43" s="82"/>
      <c r="T43" s="82"/>
      <c r="U43" s="82">
        <v>72</v>
      </c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26"/>
      <c r="AH43" s="26"/>
      <c r="AI43" s="26"/>
      <c r="AJ43" s="27"/>
      <c r="AK43" s="34"/>
    </row>
    <row r="44" spans="2:37" ht="18.75">
      <c r="B44" s="114" t="s">
        <v>106</v>
      </c>
      <c r="C44" s="115"/>
      <c r="D44" s="116"/>
      <c r="E44" s="80">
        <v>200</v>
      </c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>
        <v>200</v>
      </c>
      <c r="AG44" s="26"/>
      <c r="AH44" s="26"/>
      <c r="AI44" s="26"/>
      <c r="AJ44" s="27"/>
      <c r="AK44" s="34"/>
    </row>
    <row r="45" spans="2:37" ht="18.75">
      <c r="B45" s="114"/>
      <c r="C45" s="115"/>
      <c r="D45" s="116"/>
      <c r="E45" s="80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26"/>
      <c r="AH45" s="26"/>
      <c r="AI45" s="26"/>
      <c r="AJ45" s="27"/>
      <c r="AK45" s="34"/>
    </row>
    <row r="46" spans="2:37" ht="18.75">
      <c r="B46" s="112" t="s">
        <v>66</v>
      </c>
      <c r="C46" s="113"/>
      <c r="D46" s="113"/>
      <c r="E46" s="80">
        <v>60</v>
      </c>
      <c r="F46" s="82"/>
      <c r="G46" s="82"/>
      <c r="H46" s="82">
        <v>60</v>
      </c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26"/>
      <c r="AH46" s="26"/>
      <c r="AI46" s="26"/>
      <c r="AJ46" s="27"/>
      <c r="AK46" s="34"/>
    </row>
    <row r="47" spans="2:37" ht="16.5" thickBot="1">
      <c r="B47" s="35" t="s">
        <v>9</v>
      </c>
      <c r="C47" s="36">
        <v>1</v>
      </c>
      <c r="D47" s="25" t="s">
        <v>10</v>
      </c>
      <c r="E47" s="25"/>
      <c r="F47" s="26">
        <f aca="true" t="shared" si="6" ref="F47:AI47">SUM(F40:F46)/1000</f>
        <v>0</v>
      </c>
      <c r="G47" s="26">
        <f t="shared" si="6"/>
        <v>0</v>
      </c>
      <c r="H47" s="26">
        <f t="shared" si="6"/>
        <v>0.06</v>
      </c>
      <c r="I47" s="26">
        <f t="shared" si="6"/>
        <v>0.018</v>
      </c>
      <c r="J47" s="26">
        <f t="shared" si="6"/>
        <v>0.0104</v>
      </c>
      <c r="K47" s="26">
        <f t="shared" si="6"/>
        <v>0</v>
      </c>
      <c r="L47" s="26">
        <f t="shared" si="6"/>
        <v>0.011300000000000001</v>
      </c>
      <c r="M47" s="26">
        <f t="shared" si="6"/>
        <v>0.008</v>
      </c>
      <c r="N47" s="26">
        <f t="shared" si="6"/>
        <v>0</v>
      </c>
      <c r="O47" s="26">
        <f t="shared" si="6"/>
        <v>0</v>
      </c>
      <c r="P47" s="26">
        <f t="shared" si="6"/>
        <v>0</v>
      </c>
      <c r="Q47" s="26">
        <f t="shared" si="6"/>
        <v>0.077</v>
      </c>
      <c r="R47" s="26">
        <f t="shared" si="6"/>
        <v>0.024</v>
      </c>
      <c r="S47" s="26">
        <f t="shared" si="6"/>
        <v>0.0125</v>
      </c>
      <c r="T47" s="26">
        <f t="shared" si="6"/>
        <v>0.087</v>
      </c>
      <c r="U47" s="26">
        <f t="shared" si="6"/>
        <v>0.072</v>
      </c>
      <c r="V47" s="26">
        <f t="shared" si="6"/>
        <v>0</v>
      </c>
      <c r="W47" s="26">
        <f t="shared" si="6"/>
        <v>0.006</v>
      </c>
      <c r="X47" s="26">
        <f t="shared" si="6"/>
        <v>0</v>
      </c>
      <c r="Y47" s="26">
        <f t="shared" si="6"/>
        <v>0.02</v>
      </c>
      <c r="Z47" s="26">
        <f t="shared" si="6"/>
        <v>0</v>
      </c>
      <c r="AA47" s="26">
        <f t="shared" si="6"/>
        <v>0.055299999999999995</v>
      </c>
      <c r="AB47" s="26">
        <f t="shared" si="6"/>
        <v>0.055</v>
      </c>
      <c r="AC47" s="26">
        <f t="shared" si="6"/>
        <v>0.01</v>
      </c>
      <c r="AD47" s="26">
        <f t="shared" si="6"/>
        <v>0</v>
      </c>
      <c r="AE47" s="26">
        <f t="shared" si="6"/>
        <v>0</v>
      </c>
      <c r="AF47" s="26">
        <f t="shared" si="6"/>
        <v>0.2</v>
      </c>
      <c r="AG47" s="26">
        <f>SUM(AG40:AG46)</f>
        <v>0</v>
      </c>
      <c r="AH47" s="26">
        <f t="shared" si="6"/>
        <v>0</v>
      </c>
      <c r="AI47" s="26">
        <f t="shared" si="6"/>
        <v>0</v>
      </c>
      <c r="AJ47" s="27"/>
      <c r="AK47" s="34"/>
    </row>
    <row r="48" spans="2:37" ht="16.5" thickBot="1">
      <c r="B48" s="37" t="s">
        <v>11</v>
      </c>
      <c r="C48" s="38">
        <v>100</v>
      </c>
      <c r="D48" s="28" t="s">
        <v>10</v>
      </c>
      <c r="E48" s="28"/>
      <c r="F48" s="26">
        <f>F47*C48</f>
        <v>0</v>
      </c>
      <c r="G48" s="26">
        <f>G47*C48</f>
        <v>0</v>
      </c>
      <c r="H48" s="26">
        <f>H47*C48</f>
        <v>6</v>
      </c>
      <c r="I48" s="26">
        <f>I47*C48</f>
        <v>1.7999999999999998</v>
      </c>
      <c r="J48" s="26">
        <f>J47*C48</f>
        <v>1.04</v>
      </c>
      <c r="K48" s="26">
        <f>K47*C48</f>
        <v>0</v>
      </c>
      <c r="L48" s="26">
        <f>L47*C48</f>
        <v>1.1300000000000001</v>
      </c>
      <c r="M48" s="26">
        <f>M47*C48</f>
        <v>0.8</v>
      </c>
      <c r="N48" s="26">
        <f>N47*C48</f>
        <v>0</v>
      </c>
      <c r="O48" s="26">
        <f>O47*C48</f>
        <v>0</v>
      </c>
      <c r="P48" s="26">
        <f>P47*C48</f>
        <v>0</v>
      </c>
      <c r="Q48" s="26">
        <f>Q47*C48</f>
        <v>7.7</v>
      </c>
      <c r="R48" s="26">
        <f>R47*C48</f>
        <v>2.4</v>
      </c>
      <c r="S48" s="26">
        <f>S47*C48</f>
        <v>1.25</v>
      </c>
      <c r="T48" s="26">
        <f>T47*C48</f>
        <v>8.7</v>
      </c>
      <c r="U48" s="26">
        <f>U47*C48</f>
        <v>7.199999999999999</v>
      </c>
      <c r="V48" s="26">
        <f>V47*C48</f>
        <v>0</v>
      </c>
      <c r="W48" s="26">
        <v>15</v>
      </c>
      <c r="X48" s="26">
        <f>X47*C48</f>
        <v>0</v>
      </c>
      <c r="Y48" s="26">
        <f>Y47*C48</f>
        <v>2</v>
      </c>
      <c r="Z48" s="26">
        <f>Z47*C48</f>
        <v>0</v>
      </c>
      <c r="AA48" s="26">
        <f>AA47*C48</f>
        <v>5.529999999999999</v>
      </c>
      <c r="AB48" s="26">
        <f>AB47*C48</f>
        <v>5.5</v>
      </c>
      <c r="AC48" s="26">
        <f>AC47*C48</f>
        <v>1</v>
      </c>
      <c r="AD48" s="26">
        <f>AD47*C48</f>
        <v>0</v>
      </c>
      <c r="AE48" s="26">
        <f>AE47*C48</f>
        <v>0</v>
      </c>
      <c r="AF48" s="26">
        <f>AF47*C48</f>
        <v>20</v>
      </c>
      <c r="AG48" s="26">
        <f>AG47*C48</f>
        <v>0</v>
      </c>
      <c r="AH48" s="26">
        <f>AH47*C48</f>
        <v>0</v>
      </c>
      <c r="AI48" s="26">
        <f>AI47*C48</f>
        <v>0</v>
      </c>
      <c r="AJ48" s="27"/>
      <c r="AK48" s="34"/>
    </row>
    <row r="49" spans="2:37" ht="16.5" thickBot="1">
      <c r="B49" s="102" t="s">
        <v>12</v>
      </c>
      <c r="C49" s="103"/>
      <c r="D49" s="104"/>
      <c r="E49" s="36"/>
      <c r="F49" s="29"/>
      <c r="G49" s="29"/>
      <c r="H49" s="29">
        <v>25.85</v>
      </c>
      <c r="I49" s="29">
        <v>42.8</v>
      </c>
      <c r="J49" s="29">
        <v>11</v>
      </c>
      <c r="K49" s="29"/>
      <c r="L49" s="29">
        <v>451</v>
      </c>
      <c r="M49" s="29">
        <v>83</v>
      </c>
      <c r="N49" s="29"/>
      <c r="O49" s="29"/>
      <c r="P49" s="29"/>
      <c r="Q49" s="29">
        <v>10</v>
      </c>
      <c r="R49" s="29">
        <v>15</v>
      </c>
      <c r="S49" s="29">
        <v>15</v>
      </c>
      <c r="T49" s="29">
        <v>216</v>
      </c>
      <c r="U49" s="29">
        <v>55</v>
      </c>
      <c r="V49" s="29"/>
      <c r="W49" s="29">
        <v>5.4</v>
      </c>
      <c r="X49" s="29"/>
      <c r="Y49" s="29">
        <v>27</v>
      </c>
      <c r="Z49" s="29"/>
      <c r="AA49" s="29">
        <v>34</v>
      </c>
      <c r="AB49" s="29">
        <v>75</v>
      </c>
      <c r="AC49" s="29">
        <v>34.2</v>
      </c>
      <c r="AD49" s="29"/>
      <c r="AE49" s="29"/>
      <c r="AF49" s="29">
        <v>45</v>
      </c>
      <c r="AG49" s="29"/>
      <c r="AH49" s="29"/>
      <c r="AI49" s="29"/>
      <c r="AJ49" s="40"/>
      <c r="AK49" s="34"/>
    </row>
    <row r="50" spans="2:37" ht="16.5" thickBot="1">
      <c r="B50" s="105" t="s">
        <v>13</v>
      </c>
      <c r="C50" s="96"/>
      <c r="D50" s="96"/>
      <c r="E50" s="57"/>
      <c r="F50" s="58">
        <f aca="true" t="shared" si="7" ref="F50:AI50">F48*F49</f>
        <v>0</v>
      </c>
      <c r="G50" s="58">
        <f t="shared" si="7"/>
        <v>0</v>
      </c>
      <c r="H50" s="58">
        <f t="shared" si="7"/>
        <v>155.10000000000002</v>
      </c>
      <c r="I50" s="58">
        <f t="shared" si="7"/>
        <v>77.03999999999999</v>
      </c>
      <c r="J50" s="58">
        <f t="shared" si="7"/>
        <v>11.440000000000001</v>
      </c>
      <c r="K50" s="58">
        <f t="shared" si="7"/>
        <v>0</v>
      </c>
      <c r="L50" s="58">
        <f t="shared" si="7"/>
        <v>509.63000000000005</v>
      </c>
      <c r="M50" s="58">
        <f t="shared" si="7"/>
        <v>66.4</v>
      </c>
      <c r="N50" s="58">
        <f t="shared" si="7"/>
        <v>0</v>
      </c>
      <c r="O50" s="58">
        <f t="shared" si="7"/>
        <v>0</v>
      </c>
      <c r="P50" s="58">
        <f t="shared" si="7"/>
        <v>0</v>
      </c>
      <c r="Q50" s="58">
        <f t="shared" si="7"/>
        <v>77</v>
      </c>
      <c r="R50" s="58">
        <f t="shared" si="7"/>
        <v>36</v>
      </c>
      <c r="S50" s="58">
        <f t="shared" si="7"/>
        <v>18.75</v>
      </c>
      <c r="T50" s="58">
        <f t="shared" si="7"/>
        <v>1879.1999999999998</v>
      </c>
      <c r="U50" s="58">
        <f t="shared" si="7"/>
        <v>395.99999999999994</v>
      </c>
      <c r="V50" s="58">
        <f t="shared" si="7"/>
        <v>0</v>
      </c>
      <c r="W50" s="58">
        <v>81</v>
      </c>
      <c r="X50" s="58">
        <f t="shared" si="7"/>
        <v>0</v>
      </c>
      <c r="Y50" s="58">
        <f t="shared" si="7"/>
        <v>54</v>
      </c>
      <c r="Z50" s="58">
        <f t="shared" si="7"/>
        <v>0</v>
      </c>
      <c r="AA50" s="58">
        <f t="shared" si="7"/>
        <v>188.01999999999998</v>
      </c>
      <c r="AB50" s="58">
        <f t="shared" si="7"/>
        <v>412.5</v>
      </c>
      <c r="AC50" s="58">
        <f>AC48*AC49</f>
        <v>34.2</v>
      </c>
      <c r="AD50" s="58">
        <f>AD48*AD49</f>
        <v>0</v>
      </c>
      <c r="AE50" s="58">
        <f t="shared" si="7"/>
        <v>0</v>
      </c>
      <c r="AF50" s="58">
        <f t="shared" si="7"/>
        <v>900</v>
      </c>
      <c r="AG50" s="58">
        <f>AG48*AG49</f>
        <v>0</v>
      </c>
      <c r="AH50" s="59">
        <f t="shared" si="7"/>
        <v>0</v>
      </c>
      <c r="AI50" s="60">
        <f t="shared" si="7"/>
        <v>0</v>
      </c>
      <c r="AJ50" s="43">
        <f>SUM(F50:AI50)</f>
        <v>4896.28</v>
      </c>
      <c r="AK50" s="34">
        <f>AJ50/C48</f>
        <v>48.962799999999994</v>
      </c>
    </row>
    <row r="51" spans="2:37" ht="15.75">
      <c r="B51" s="97" t="s">
        <v>17</v>
      </c>
      <c r="C51" s="98"/>
      <c r="D51" s="98"/>
      <c r="E51" s="61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2"/>
      <c r="AK51" s="34"/>
    </row>
    <row r="52" spans="2:37" ht="18.75">
      <c r="B52" s="114" t="s">
        <v>181</v>
      </c>
      <c r="C52" s="115"/>
      <c r="D52" s="115"/>
      <c r="E52" s="81">
        <v>200</v>
      </c>
      <c r="F52" s="82"/>
      <c r="G52" s="82"/>
      <c r="H52" s="82"/>
      <c r="I52" s="82"/>
      <c r="J52" s="82"/>
      <c r="K52" s="82">
        <v>10</v>
      </c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>
        <v>24</v>
      </c>
      <c r="AF52" s="82"/>
      <c r="AG52" s="26"/>
      <c r="AH52" s="26"/>
      <c r="AI52" s="26"/>
      <c r="AJ52" s="27"/>
      <c r="AK52" s="34"/>
    </row>
    <row r="53" spans="2:37" ht="18.75">
      <c r="B53" s="114" t="s">
        <v>108</v>
      </c>
      <c r="C53" s="115"/>
      <c r="D53" s="115"/>
      <c r="E53" s="81">
        <v>60</v>
      </c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>
        <v>1</v>
      </c>
      <c r="AE53" s="82"/>
      <c r="AF53" s="82"/>
      <c r="AG53" s="26"/>
      <c r="AH53" s="26"/>
      <c r="AI53" s="26"/>
      <c r="AJ53" s="27"/>
      <c r="AK53" s="34"/>
    </row>
    <row r="54" spans="2:37" ht="15.75">
      <c r="B54" s="109"/>
      <c r="C54" s="110"/>
      <c r="D54" s="110"/>
      <c r="E54" s="28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7"/>
      <c r="AK54" s="34"/>
    </row>
    <row r="55" spans="2:37" ht="16.5" thickBot="1">
      <c r="B55" s="35" t="s">
        <v>9</v>
      </c>
      <c r="C55" s="36">
        <v>1</v>
      </c>
      <c r="D55" s="25" t="s">
        <v>10</v>
      </c>
      <c r="E55" s="25"/>
      <c r="F55" s="26">
        <f aca="true" t="shared" si="8" ref="F55:AI55">SUM(F52:F54)/1000</f>
        <v>0</v>
      </c>
      <c r="G55" s="26">
        <f t="shared" si="8"/>
        <v>0</v>
      </c>
      <c r="H55" s="26">
        <f t="shared" si="8"/>
        <v>0</v>
      </c>
      <c r="I55" s="26">
        <f t="shared" si="8"/>
        <v>0</v>
      </c>
      <c r="J55" s="26">
        <f t="shared" si="8"/>
        <v>0</v>
      </c>
      <c r="K55" s="26">
        <f t="shared" si="8"/>
        <v>0.01</v>
      </c>
      <c r="L55" s="26">
        <f t="shared" si="8"/>
        <v>0</v>
      </c>
      <c r="M55" s="26">
        <f t="shared" si="8"/>
        <v>0</v>
      </c>
      <c r="N55" s="26">
        <f t="shared" si="8"/>
        <v>0</v>
      </c>
      <c r="O55" s="26">
        <f t="shared" si="8"/>
        <v>0</v>
      </c>
      <c r="P55" s="26">
        <f t="shared" si="8"/>
        <v>0</v>
      </c>
      <c r="Q55" s="26">
        <f t="shared" si="8"/>
        <v>0</v>
      </c>
      <c r="R55" s="26">
        <f t="shared" si="8"/>
        <v>0</v>
      </c>
      <c r="S55" s="26">
        <f t="shared" si="8"/>
        <v>0</v>
      </c>
      <c r="T55" s="26">
        <f t="shared" si="8"/>
        <v>0</v>
      </c>
      <c r="U55" s="26">
        <f t="shared" si="8"/>
        <v>0</v>
      </c>
      <c r="V55" s="26">
        <f t="shared" si="8"/>
        <v>0</v>
      </c>
      <c r="W55" s="26">
        <f t="shared" si="8"/>
        <v>0</v>
      </c>
      <c r="X55" s="26">
        <f t="shared" si="8"/>
        <v>0</v>
      </c>
      <c r="Y55" s="26">
        <f t="shared" si="8"/>
        <v>0</v>
      </c>
      <c r="Z55" s="26">
        <f t="shared" si="8"/>
        <v>0</v>
      </c>
      <c r="AA55" s="26">
        <f t="shared" si="8"/>
        <v>0</v>
      </c>
      <c r="AB55" s="26">
        <f t="shared" si="8"/>
        <v>0</v>
      </c>
      <c r="AC55" s="26">
        <f t="shared" si="8"/>
        <v>0</v>
      </c>
      <c r="AD55" s="26">
        <f>SUM(AD52:AD54)</f>
        <v>1</v>
      </c>
      <c r="AE55" s="26">
        <f t="shared" si="8"/>
        <v>0.024</v>
      </c>
      <c r="AF55" s="26">
        <f t="shared" si="8"/>
        <v>0</v>
      </c>
      <c r="AG55" s="26">
        <f t="shared" si="8"/>
        <v>0</v>
      </c>
      <c r="AH55" s="26">
        <f t="shared" si="8"/>
        <v>0</v>
      </c>
      <c r="AI55" s="26">
        <f t="shared" si="8"/>
        <v>0</v>
      </c>
      <c r="AJ55" s="27"/>
      <c r="AK55" s="34"/>
    </row>
    <row r="56" spans="2:37" ht="16.5" thickBot="1">
      <c r="B56" s="37" t="s">
        <v>11</v>
      </c>
      <c r="C56" s="38">
        <v>10</v>
      </c>
      <c r="D56" s="28" t="s">
        <v>10</v>
      </c>
      <c r="E56" s="28"/>
      <c r="F56" s="26">
        <f>F55*C56</f>
        <v>0</v>
      </c>
      <c r="G56" s="26">
        <f>G55*C56</f>
        <v>0</v>
      </c>
      <c r="H56" s="26">
        <f>H55*C56</f>
        <v>0</v>
      </c>
      <c r="I56" s="26">
        <f>I55*C56</f>
        <v>0</v>
      </c>
      <c r="J56" s="26">
        <f>J55*C56</f>
        <v>0</v>
      </c>
      <c r="K56" s="26">
        <f>K55*C56</f>
        <v>0.1</v>
      </c>
      <c r="L56" s="26">
        <f>L55*C56</f>
        <v>0</v>
      </c>
      <c r="M56" s="26">
        <f>M55*C56</f>
        <v>0</v>
      </c>
      <c r="N56" s="26">
        <f>N55*C56</f>
        <v>0</v>
      </c>
      <c r="O56" s="26">
        <f>O55*C56</f>
        <v>0</v>
      </c>
      <c r="P56" s="26">
        <f>P55*C56</f>
        <v>0</v>
      </c>
      <c r="Q56" s="26">
        <f>Q55*C56</f>
        <v>0</v>
      </c>
      <c r="R56" s="26">
        <f>R55*C56</f>
        <v>0</v>
      </c>
      <c r="S56" s="26">
        <f>S55*C56</f>
        <v>0</v>
      </c>
      <c r="T56" s="26">
        <f>T55*C56</f>
        <v>0</v>
      </c>
      <c r="U56" s="26">
        <f>U55*C56</f>
        <v>0</v>
      </c>
      <c r="V56" s="26">
        <f>V55*C56</f>
        <v>0</v>
      </c>
      <c r="W56" s="26">
        <f>W55*C56</f>
        <v>0</v>
      </c>
      <c r="X56" s="26">
        <f>X55*C56</f>
        <v>0</v>
      </c>
      <c r="Y56" s="26">
        <f>Y55*C56</f>
        <v>0</v>
      </c>
      <c r="Z56" s="26">
        <f>Z55*C56</f>
        <v>0</v>
      </c>
      <c r="AA56" s="26">
        <f>AA55*C56</f>
        <v>0</v>
      </c>
      <c r="AB56" s="26">
        <f>AB55*C56</f>
        <v>0</v>
      </c>
      <c r="AC56" s="26">
        <f>AC55*C56</f>
        <v>0</v>
      </c>
      <c r="AD56" s="26">
        <f>AD55*C56</f>
        <v>10</v>
      </c>
      <c r="AE56" s="26">
        <f>AE55*C56</f>
        <v>0.24</v>
      </c>
      <c r="AF56" s="26">
        <f>AF55*C56</f>
        <v>0</v>
      </c>
      <c r="AG56" s="26">
        <f>AG55*C56</f>
        <v>0</v>
      </c>
      <c r="AH56" s="26">
        <f>AH55*C56</f>
        <v>0</v>
      </c>
      <c r="AI56" s="26">
        <f>AI55*C56</f>
        <v>0</v>
      </c>
      <c r="AJ56" s="27"/>
      <c r="AK56" s="34"/>
    </row>
    <row r="57" spans="2:37" ht="16.5" thickBot="1">
      <c r="B57" s="102" t="s">
        <v>12</v>
      </c>
      <c r="C57" s="103"/>
      <c r="D57" s="104"/>
      <c r="E57" s="36"/>
      <c r="F57" s="29"/>
      <c r="G57" s="29"/>
      <c r="H57" s="29"/>
      <c r="I57" s="29"/>
      <c r="J57" s="29"/>
      <c r="K57" s="29">
        <v>42</v>
      </c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>
        <v>11.7</v>
      </c>
      <c r="AE57" s="29">
        <v>145.45</v>
      </c>
      <c r="AF57" s="29"/>
      <c r="AG57" s="29"/>
      <c r="AH57" s="29"/>
      <c r="AI57" s="29"/>
      <c r="AJ57" s="62"/>
      <c r="AK57" s="34"/>
    </row>
    <row r="58" spans="2:37" ht="16.5" thickBot="1">
      <c r="B58" s="101" t="s">
        <v>13</v>
      </c>
      <c r="C58" s="94"/>
      <c r="D58" s="94"/>
      <c r="E58" s="63"/>
      <c r="F58" s="64">
        <f aca="true" t="shared" si="9" ref="F58:AI58">F56*F57</f>
        <v>0</v>
      </c>
      <c r="G58" s="64">
        <f t="shared" si="9"/>
        <v>0</v>
      </c>
      <c r="H58" s="64">
        <f t="shared" si="9"/>
        <v>0</v>
      </c>
      <c r="I58" s="64">
        <f t="shared" si="9"/>
        <v>0</v>
      </c>
      <c r="J58" s="64">
        <f t="shared" si="9"/>
        <v>0</v>
      </c>
      <c r="K58" s="64">
        <f t="shared" si="9"/>
        <v>4.2</v>
      </c>
      <c r="L58" s="64">
        <f t="shared" si="9"/>
        <v>0</v>
      </c>
      <c r="M58" s="64">
        <f t="shared" si="9"/>
        <v>0</v>
      </c>
      <c r="N58" s="64">
        <f t="shared" si="9"/>
        <v>0</v>
      </c>
      <c r="O58" s="64">
        <f t="shared" si="9"/>
        <v>0</v>
      </c>
      <c r="P58" s="64">
        <f t="shared" si="9"/>
        <v>0</v>
      </c>
      <c r="Q58" s="64">
        <f t="shared" si="9"/>
        <v>0</v>
      </c>
      <c r="R58" s="64">
        <f t="shared" si="9"/>
        <v>0</v>
      </c>
      <c r="S58" s="64">
        <f t="shared" si="9"/>
        <v>0</v>
      </c>
      <c r="T58" s="64">
        <f t="shared" si="9"/>
        <v>0</v>
      </c>
      <c r="U58" s="64">
        <f t="shared" si="9"/>
        <v>0</v>
      </c>
      <c r="V58" s="64">
        <f t="shared" si="9"/>
        <v>0</v>
      </c>
      <c r="W58" s="64">
        <f t="shared" si="9"/>
        <v>0</v>
      </c>
      <c r="X58" s="64">
        <f t="shared" si="9"/>
        <v>0</v>
      </c>
      <c r="Y58" s="64">
        <f t="shared" si="9"/>
        <v>0</v>
      </c>
      <c r="Z58" s="64">
        <f t="shared" si="9"/>
        <v>0</v>
      </c>
      <c r="AA58" s="64">
        <f t="shared" si="9"/>
        <v>0</v>
      </c>
      <c r="AB58" s="64">
        <f t="shared" si="9"/>
        <v>0</v>
      </c>
      <c r="AC58" s="64">
        <f t="shared" si="9"/>
        <v>0</v>
      </c>
      <c r="AD58" s="64">
        <f t="shared" si="9"/>
        <v>117</v>
      </c>
      <c r="AE58" s="64">
        <f t="shared" si="9"/>
        <v>34.907999999999994</v>
      </c>
      <c r="AF58" s="64">
        <f t="shared" si="9"/>
        <v>0</v>
      </c>
      <c r="AG58" s="64">
        <f t="shared" si="9"/>
        <v>0</v>
      </c>
      <c r="AH58" s="65">
        <f t="shared" si="9"/>
        <v>0</v>
      </c>
      <c r="AI58" s="66">
        <f t="shared" si="9"/>
        <v>0</v>
      </c>
      <c r="AJ58" s="43">
        <f>SUM(F58:AI58)</f>
        <v>156.108</v>
      </c>
      <c r="AK58" s="34">
        <f>AJ58/C56</f>
        <v>15.610800000000001</v>
      </c>
    </row>
    <row r="59" spans="2:37" ht="15.75">
      <c r="B59" s="99" t="s">
        <v>18</v>
      </c>
      <c r="C59" s="100"/>
      <c r="D59" s="10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2"/>
      <c r="AK59" s="34"/>
    </row>
    <row r="60" spans="2:37" ht="18.75">
      <c r="B60" s="112" t="s">
        <v>179</v>
      </c>
      <c r="C60" s="113"/>
      <c r="D60" s="113"/>
      <c r="E60" s="80">
        <v>250</v>
      </c>
      <c r="F60" s="82"/>
      <c r="G60" s="82"/>
      <c r="H60" s="82"/>
      <c r="I60" s="82"/>
      <c r="J60" s="82">
        <v>3</v>
      </c>
      <c r="K60" s="82"/>
      <c r="L60" s="82">
        <v>2.3</v>
      </c>
      <c r="M60" s="82">
        <v>2</v>
      </c>
      <c r="N60" s="82"/>
      <c r="O60" s="82"/>
      <c r="P60" s="82"/>
      <c r="Q60" s="82">
        <v>77</v>
      </c>
      <c r="R60" s="82">
        <v>12</v>
      </c>
      <c r="S60" s="82">
        <v>12.5</v>
      </c>
      <c r="T60" s="82"/>
      <c r="U60" s="82"/>
      <c r="V60" s="82"/>
      <c r="W60" s="82">
        <v>6</v>
      </c>
      <c r="X60" s="82"/>
      <c r="Y60" s="82">
        <v>20</v>
      </c>
      <c r="Z60" s="82"/>
      <c r="AA60" s="82">
        <v>31.3</v>
      </c>
      <c r="AB60" s="82"/>
      <c r="AC60" s="82"/>
      <c r="AD60" s="82"/>
      <c r="AE60" s="82"/>
      <c r="AF60" s="82"/>
      <c r="AG60" s="26"/>
      <c r="AH60" s="26"/>
      <c r="AI60" s="26"/>
      <c r="AJ60" s="27"/>
      <c r="AK60" s="34"/>
    </row>
    <row r="61" spans="2:37" ht="18.75">
      <c r="B61" s="114" t="s">
        <v>157</v>
      </c>
      <c r="C61" s="115"/>
      <c r="D61" s="116"/>
      <c r="E61" s="80">
        <v>50</v>
      </c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>
        <v>55</v>
      </c>
      <c r="AC61" s="82"/>
      <c r="AD61" s="82"/>
      <c r="AE61" s="82"/>
      <c r="AF61" s="82"/>
      <c r="AG61" s="26"/>
      <c r="AH61" s="26"/>
      <c r="AI61" s="26"/>
      <c r="AJ61" s="27"/>
      <c r="AK61" s="34"/>
    </row>
    <row r="62" spans="2:37" ht="18.75">
      <c r="B62" s="114" t="s">
        <v>132</v>
      </c>
      <c r="C62" s="115"/>
      <c r="D62" s="116"/>
      <c r="E62" s="80">
        <v>100</v>
      </c>
      <c r="F62" s="82"/>
      <c r="G62" s="82"/>
      <c r="H62" s="82"/>
      <c r="I62" s="82">
        <v>18</v>
      </c>
      <c r="J62" s="82">
        <v>4</v>
      </c>
      <c r="K62" s="82"/>
      <c r="L62" s="82"/>
      <c r="M62" s="82">
        <v>6</v>
      </c>
      <c r="N62" s="82"/>
      <c r="O62" s="82"/>
      <c r="P62" s="82"/>
      <c r="Q62" s="82"/>
      <c r="R62" s="82">
        <v>12</v>
      </c>
      <c r="S62" s="82"/>
      <c r="T62" s="82">
        <v>87</v>
      </c>
      <c r="U62" s="82"/>
      <c r="V62" s="82"/>
      <c r="W62" s="82"/>
      <c r="X62" s="82"/>
      <c r="Y62" s="82"/>
      <c r="Z62" s="82"/>
      <c r="AA62" s="82">
        <v>24</v>
      </c>
      <c r="AB62" s="82"/>
      <c r="AC62" s="82">
        <v>10</v>
      </c>
      <c r="AD62" s="82"/>
      <c r="AE62" s="82"/>
      <c r="AF62" s="82"/>
      <c r="AG62" s="26"/>
      <c r="AH62" s="26"/>
      <c r="AI62" s="26"/>
      <c r="AJ62" s="27"/>
      <c r="AK62" s="34"/>
    </row>
    <row r="63" spans="2:37" ht="18.75">
      <c r="B63" s="114" t="s">
        <v>180</v>
      </c>
      <c r="C63" s="115"/>
      <c r="D63" s="116"/>
      <c r="E63" s="80">
        <v>200</v>
      </c>
      <c r="F63" s="82"/>
      <c r="G63" s="82"/>
      <c r="H63" s="82"/>
      <c r="I63" s="82"/>
      <c r="J63" s="82">
        <v>3.4</v>
      </c>
      <c r="K63" s="82"/>
      <c r="L63" s="82">
        <v>9</v>
      </c>
      <c r="M63" s="82"/>
      <c r="N63" s="82"/>
      <c r="O63" s="82"/>
      <c r="P63" s="82"/>
      <c r="Q63" s="82"/>
      <c r="R63" s="82"/>
      <c r="S63" s="82"/>
      <c r="T63" s="82"/>
      <c r="U63" s="82">
        <v>72</v>
      </c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26"/>
      <c r="AH63" s="26"/>
      <c r="AI63" s="26"/>
      <c r="AJ63" s="27"/>
      <c r="AK63" s="34"/>
    </row>
    <row r="64" spans="2:37" ht="18.75">
      <c r="B64" s="114" t="s">
        <v>106</v>
      </c>
      <c r="C64" s="115"/>
      <c r="D64" s="116"/>
      <c r="E64" s="80">
        <v>200</v>
      </c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>
        <v>200</v>
      </c>
      <c r="AG64" s="26"/>
      <c r="AH64" s="26"/>
      <c r="AI64" s="26"/>
      <c r="AJ64" s="27"/>
      <c r="AK64" s="34"/>
    </row>
    <row r="65" spans="2:37" ht="18.75">
      <c r="B65" s="112" t="s">
        <v>66</v>
      </c>
      <c r="C65" s="113"/>
      <c r="D65" s="113"/>
      <c r="E65" s="80">
        <v>60</v>
      </c>
      <c r="F65" s="82"/>
      <c r="G65" s="82"/>
      <c r="H65" s="82">
        <v>60</v>
      </c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26"/>
      <c r="AH65" s="26"/>
      <c r="AI65" s="26"/>
      <c r="AJ65" s="27"/>
      <c r="AK65" s="34"/>
    </row>
    <row r="66" spans="2:37" ht="15.75">
      <c r="B66" s="109"/>
      <c r="C66" s="110"/>
      <c r="D66" s="111"/>
      <c r="E66" s="25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7"/>
      <c r="AK66" s="34"/>
    </row>
    <row r="67" spans="2:37" ht="15.75">
      <c r="B67" s="126" t="s">
        <v>182</v>
      </c>
      <c r="C67" s="128"/>
      <c r="D67" s="128"/>
      <c r="E67" s="25">
        <v>250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>
        <v>250</v>
      </c>
      <c r="AI67" s="26"/>
      <c r="AJ67" s="27"/>
      <c r="AK67" s="34"/>
    </row>
    <row r="68" spans="2:37" ht="16.5" thickBot="1">
      <c r="B68" s="35" t="s">
        <v>9</v>
      </c>
      <c r="C68" s="36">
        <v>1</v>
      </c>
      <c r="D68" s="25" t="s">
        <v>10</v>
      </c>
      <c r="E68" s="25"/>
      <c r="F68" s="26">
        <f aca="true" t="shared" si="10" ref="F68:AI68">SUM(F60:F67)/1000</f>
        <v>0</v>
      </c>
      <c r="G68" s="26">
        <f t="shared" si="10"/>
        <v>0</v>
      </c>
      <c r="H68" s="26">
        <f t="shared" si="10"/>
        <v>0.06</v>
      </c>
      <c r="I68" s="26">
        <f t="shared" si="10"/>
        <v>0.018</v>
      </c>
      <c r="J68" s="26">
        <f t="shared" si="10"/>
        <v>0.0104</v>
      </c>
      <c r="K68" s="26">
        <f t="shared" si="10"/>
        <v>0</v>
      </c>
      <c r="L68" s="26">
        <f t="shared" si="10"/>
        <v>0.011300000000000001</v>
      </c>
      <c r="M68" s="26">
        <f t="shared" si="10"/>
        <v>0.008</v>
      </c>
      <c r="N68" s="26">
        <f t="shared" si="10"/>
        <v>0</v>
      </c>
      <c r="O68" s="26">
        <f t="shared" si="10"/>
        <v>0</v>
      </c>
      <c r="P68" s="26">
        <f t="shared" si="10"/>
        <v>0</v>
      </c>
      <c r="Q68" s="26">
        <f t="shared" si="10"/>
        <v>0.077</v>
      </c>
      <c r="R68" s="26">
        <f t="shared" si="10"/>
        <v>0.024</v>
      </c>
      <c r="S68" s="26">
        <f t="shared" si="10"/>
        <v>0.0125</v>
      </c>
      <c r="T68" s="26">
        <f t="shared" si="10"/>
        <v>0.087</v>
      </c>
      <c r="U68" s="26">
        <f t="shared" si="10"/>
        <v>0.072</v>
      </c>
      <c r="V68" s="26">
        <f t="shared" si="10"/>
        <v>0</v>
      </c>
      <c r="W68" s="26">
        <f t="shared" si="10"/>
        <v>0.006</v>
      </c>
      <c r="X68" s="26">
        <f t="shared" si="10"/>
        <v>0</v>
      </c>
      <c r="Y68" s="26">
        <f t="shared" si="10"/>
        <v>0.02</v>
      </c>
      <c r="Z68" s="26">
        <f t="shared" si="10"/>
        <v>0</v>
      </c>
      <c r="AA68" s="26">
        <f t="shared" si="10"/>
        <v>0.055299999999999995</v>
      </c>
      <c r="AB68" s="26">
        <f t="shared" si="10"/>
        <v>0.055</v>
      </c>
      <c r="AC68" s="26">
        <f t="shared" si="10"/>
        <v>0.01</v>
      </c>
      <c r="AD68" s="26">
        <f t="shared" si="10"/>
        <v>0</v>
      </c>
      <c r="AE68" s="26">
        <f t="shared" si="10"/>
        <v>0</v>
      </c>
      <c r="AF68" s="26">
        <f t="shared" si="10"/>
        <v>0.2</v>
      </c>
      <c r="AG68" s="26">
        <f>SUM(AG60:AG67)</f>
        <v>0</v>
      </c>
      <c r="AH68" s="26">
        <f t="shared" si="10"/>
        <v>0.25</v>
      </c>
      <c r="AI68" s="26">
        <f t="shared" si="10"/>
        <v>0</v>
      </c>
      <c r="AJ68" s="27"/>
      <c r="AK68" s="34"/>
    </row>
    <row r="69" spans="2:37" ht="16.5" thickBot="1">
      <c r="B69" s="37" t="s">
        <v>11</v>
      </c>
      <c r="C69" s="38">
        <v>100</v>
      </c>
      <c r="D69" s="28" t="s">
        <v>10</v>
      </c>
      <c r="E69" s="28"/>
      <c r="F69" s="26">
        <f>F68*C69</f>
        <v>0</v>
      </c>
      <c r="G69" s="26">
        <f>G68*C69</f>
        <v>0</v>
      </c>
      <c r="H69" s="26">
        <f>H68*C69</f>
        <v>6</v>
      </c>
      <c r="I69" s="26">
        <f>I68*C69</f>
        <v>1.7999999999999998</v>
      </c>
      <c r="J69" s="26">
        <f>J68*C69</f>
        <v>1.04</v>
      </c>
      <c r="K69" s="26">
        <f>K68*C69</f>
        <v>0</v>
      </c>
      <c r="L69" s="26">
        <f>L68*C69</f>
        <v>1.1300000000000001</v>
      </c>
      <c r="M69" s="26">
        <f>M68*C69</f>
        <v>0.8</v>
      </c>
      <c r="N69" s="26">
        <f>N68*C69</f>
        <v>0</v>
      </c>
      <c r="O69" s="26">
        <f>O68*C69</f>
        <v>0</v>
      </c>
      <c r="P69" s="26">
        <f>P68*C69</f>
        <v>0</v>
      </c>
      <c r="Q69" s="26">
        <f>Q68*C69</f>
        <v>7.7</v>
      </c>
      <c r="R69" s="26">
        <f>R68*C69</f>
        <v>2.4</v>
      </c>
      <c r="S69" s="26">
        <f>S68*C69</f>
        <v>1.25</v>
      </c>
      <c r="T69" s="26">
        <f>T68*C69</f>
        <v>8.7</v>
      </c>
      <c r="U69" s="26">
        <f>U68*C69</f>
        <v>7.199999999999999</v>
      </c>
      <c r="V69" s="26">
        <f>V68*C69</f>
        <v>0</v>
      </c>
      <c r="W69" s="26">
        <v>15</v>
      </c>
      <c r="X69" s="26">
        <f>X68*C69</f>
        <v>0</v>
      </c>
      <c r="Y69" s="26">
        <f>Y68*C69</f>
        <v>2</v>
      </c>
      <c r="Z69" s="26">
        <f>Z68*C69</f>
        <v>0</v>
      </c>
      <c r="AA69" s="26">
        <f>AA68*C69</f>
        <v>5.529999999999999</v>
      </c>
      <c r="AB69" s="26">
        <f>AB68*C69</f>
        <v>5.5</v>
      </c>
      <c r="AC69" s="26">
        <f>AC68*C69</f>
        <v>1</v>
      </c>
      <c r="AD69" s="26">
        <f>AD68*C69</f>
        <v>0</v>
      </c>
      <c r="AE69" s="26">
        <f>AE68*C69</f>
        <v>0</v>
      </c>
      <c r="AF69" s="26">
        <f>AF68*C69</f>
        <v>20</v>
      </c>
      <c r="AG69" s="26">
        <f>AG68*C69</f>
        <v>0</v>
      </c>
      <c r="AH69" s="26">
        <f>AH68*C69</f>
        <v>25</v>
      </c>
      <c r="AI69" s="26">
        <f>AI68*C69</f>
        <v>0</v>
      </c>
      <c r="AJ69" s="27"/>
      <c r="AK69" s="34"/>
    </row>
    <row r="70" spans="2:37" ht="16.5" thickBot="1">
      <c r="B70" s="126" t="s">
        <v>12</v>
      </c>
      <c r="C70" s="127"/>
      <c r="D70" s="128"/>
      <c r="E70" s="25"/>
      <c r="F70" s="26"/>
      <c r="G70" s="26"/>
      <c r="H70" s="26">
        <v>25.85</v>
      </c>
      <c r="I70" s="26">
        <v>42.8</v>
      </c>
      <c r="J70" s="26">
        <v>11</v>
      </c>
      <c r="K70" s="26"/>
      <c r="L70" s="26">
        <v>451</v>
      </c>
      <c r="M70" s="26">
        <v>83</v>
      </c>
      <c r="N70" s="26"/>
      <c r="O70" s="26"/>
      <c r="P70" s="26"/>
      <c r="Q70" s="26">
        <v>10</v>
      </c>
      <c r="R70" s="29">
        <v>15</v>
      </c>
      <c r="S70" s="29">
        <v>15</v>
      </c>
      <c r="T70" s="29">
        <v>216</v>
      </c>
      <c r="U70" s="29">
        <v>55</v>
      </c>
      <c r="V70" s="29"/>
      <c r="W70" s="29">
        <v>5.4</v>
      </c>
      <c r="X70" s="29"/>
      <c r="Y70" s="29">
        <v>27</v>
      </c>
      <c r="Z70" s="29"/>
      <c r="AA70" s="29">
        <v>34</v>
      </c>
      <c r="AB70" s="29">
        <v>75</v>
      </c>
      <c r="AC70" s="29">
        <v>34.2</v>
      </c>
      <c r="AD70" s="29"/>
      <c r="AE70" s="29"/>
      <c r="AF70" s="29">
        <v>45</v>
      </c>
      <c r="AG70" s="29">
        <v>11</v>
      </c>
      <c r="AH70" s="29">
        <v>80</v>
      </c>
      <c r="AI70" s="29"/>
      <c r="AJ70" s="40"/>
      <c r="AK70" s="34"/>
    </row>
    <row r="71" spans="2:37" ht="16.5" thickBot="1">
      <c r="B71" s="129" t="s">
        <v>13</v>
      </c>
      <c r="C71" s="130"/>
      <c r="D71" s="130"/>
      <c r="E71" s="41"/>
      <c r="F71" s="53">
        <f aca="true" t="shared" si="11" ref="F71:AI71">F69*F70</f>
        <v>0</v>
      </c>
      <c r="G71" s="53">
        <f t="shared" si="11"/>
        <v>0</v>
      </c>
      <c r="H71" s="53">
        <f t="shared" si="11"/>
        <v>155.10000000000002</v>
      </c>
      <c r="I71" s="53">
        <f t="shared" si="11"/>
        <v>77.03999999999999</v>
      </c>
      <c r="J71" s="53">
        <f t="shared" si="11"/>
        <v>11.440000000000001</v>
      </c>
      <c r="K71" s="53">
        <f t="shared" si="11"/>
        <v>0</v>
      </c>
      <c r="L71" s="53">
        <f t="shared" si="11"/>
        <v>509.63000000000005</v>
      </c>
      <c r="M71" s="53">
        <f t="shared" si="11"/>
        <v>66.4</v>
      </c>
      <c r="N71" s="53">
        <f t="shared" si="11"/>
        <v>0</v>
      </c>
      <c r="O71" s="53">
        <f t="shared" si="11"/>
        <v>0</v>
      </c>
      <c r="P71" s="53">
        <f t="shared" si="11"/>
        <v>0</v>
      </c>
      <c r="Q71" s="53">
        <f t="shared" si="11"/>
        <v>77</v>
      </c>
      <c r="R71" s="53">
        <f t="shared" si="11"/>
        <v>36</v>
      </c>
      <c r="S71" s="53">
        <f t="shared" si="11"/>
        <v>18.75</v>
      </c>
      <c r="T71" s="53">
        <f t="shared" si="11"/>
        <v>1879.1999999999998</v>
      </c>
      <c r="U71" s="53">
        <f t="shared" si="11"/>
        <v>395.99999999999994</v>
      </c>
      <c r="V71" s="53">
        <f t="shared" si="11"/>
        <v>0</v>
      </c>
      <c r="W71" s="53">
        <f t="shared" si="11"/>
        <v>81</v>
      </c>
      <c r="X71" s="53">
        <f t="shared" si="11"/>
        <v>0</v>
      </c>
      <c r="Y71" s="53">
        <f t="shared" si="11"/>
        <v>54</v>
      </c>
      <c r="Z71" s="53">
        <f t="shared" si="11"/>
        <v>0</v>
      </c>
      <c r="AA71" s="53">
        <f t="shared" si="11"/>
        <v>188.01999999999998</v>
      </c>
      <c r="AB71" s="53">
        <f t="shared" si="11"/>
        <v>412.5</v>
      </c>
      <c r="AC71" s="53">
        <f t="shared" si="11"/>
        <v>34.2</v>
      </c>
      <c r="AD71" s="53">
        <f t="shared" si="11"/>
        <v>0</v>
      </c>
      <c r="AE71" s="53">
        <f t="shared" si="11"/>
        <v>0</v>
      </c>
      <c r="AF71" s="53">
        <f t="shared" si="11"/>
        <v>900</v>
      </c>
      <c r="AG71" s="53">
        <f t="shared" si="11"/>
        <v>0</v>
      </c>
      <c r="AH71" s="53">
        <f t="shared" si="11"/>
        <v>2000</v>
      </c>
      <c r="AI71" s="53">
        <f t="shared" si="11"/>
        <v>0</v>
      </c>
      <c r="AJ71" s="43">
        <f>SUM(F71:AI71)</f>
        <v>6896.28</v>
      </c>
      <c r="AK71" s="34">
        <f>AJ71/C69</f>
        <v>68.9628</v>
      </c>
    </row>
    <row r="72" spans="2:37" ht="15.75">
      <c r="B72" s="131" t="s">
        <v>19</v>
      </c>
      <c r="C72" s="127"/>
      <c r="D72" s="127"/>
      <c r="E72" s="39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6"/>
      <c r="AK72" s="34"/>
    </row>
    <row r="73" spans="2:37" ht="15.75">
      <c r="B73" s="109"/>
      <c r="C73" s="110"/>
      <c r="D73" s="111"/>
      <c r="E73" s="28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7"/>
      <c r="AK73" s="34"/>
    </row>
    <row r="74" spans="2:37" ht="16.5" thickBot="1">
      <c r="B74" s="35" t="s">
        <v>9</v>
      </c>
      <c r="C74" s="36">
        <v>1</v>
      </c>
      <c r="D74" s="25" t="s">
        <v>10</v>
      </c>
      <c r="E74" s="25"/>
      <c r="F74" s="26">
        <f aca="true" t="shared" si="12" ref="F74:AI74">SUM(F73:F73)/1000</f>
        <v>0</v>
      </c>
      <c r="G74" s="26">
        <f t="shared" si="12"/>
        <v>0</v>
      </c>
      <c r="H74" s="26">
        <f t="shared" si="12"/>
        <v>0</v>
      </c>
      <c r="I74" s="26">
        <f t="shared" si="12"/>
        <v>0</v>
      </c>
      <c r="J74" s="26">
        <f t="shared" si="12"/>
        <v>0</v>
      </c>
      <c r="K74" s="26">
        <f t="shared" si="12"/>
        <v>0</v>
      </c>
      <c r="L74" s="26">
        <f t="shared" si="12"/>
        <v>0</v>
      </c>
      <c r="M74" s="26">
        <f t="shared" si="12"/>
        <v>0</v>
      </c>
      <c r="N74" s="26">
        <f t="shared" si="12"/>
        <v>0</v>
      </c>
      <c r="O74" s="26">
        <f t="shared" si="12"/>
        <v>0</v>
      </c>
      <c r="P74" s="26">
        <f t="shared" si="12"/>
        <v>0</v>
      </c>
      <c r="Q74" s="26">
        <f t="shared" si="12"/>
        <v>0</v>
      </c>
      <c r="R74" s="26">
        <f t="shared" si="12"/>
        <v>0</v>
      </c>
      <c r="S74" s="26">
        <f t="shared" si="12"/>
        <v>0</v>
      </c>
      <c r="T74" s="26">
        <f t="shared" si="12"/>
        <v>0</v>
      </c>
      <c r="U74" s="26">
        <f t="shared" si="12"/>
        <v>0</v>
      </c>
      <c r="V74" s="26">
        <f t="shared" si="12"/>
        <v>0</v>
      </c>
      <c r="W74" s="26">
        <f t="shared" si="12"/>
        <v>0</v>
      </c>
      <c r="X74" s="26">
        <f t="shared" si="12"/>
        <v>0</v>
      </c>
      <c r="Y74" s="26">
        <f t="shared" si="12"/>
        <v>0</v>
      </c>
      <c r="Z74" s="26">
        <f t="shared" si="12"/>
        <v>0</v>
      </c>
      <c r="AA74" s="26">
        <f t="shared" si="12"/>
        <v>0</v>
      </c>
      <c r="AB74" s="26">
        <f t="shared" si="12"/>
        <v>0</v>
      </c>
      <c r="AC74" s="26">
        <f t="shared" si="12"/>
        <v>0</v>
      </c>
      <c r="AD74" s="26">
        <f t="shared" si="12"/>
        <v>0</v>
      </c>
      <c r="AE74" s="26">
        <f t="shared" si="12"/>
        <v>0</v>
      </c>
      <c r="AF74" s="26">
        <f t="shared" si="12"/>
        <v>0</v>
      </c>
      <c r="AG74" s="26">
        <f t="shared" si="12"/>
        <v>0</v>
      </c>
      <c r="AH74" s="26">
        <f t="shared" si="12"/>
        <v>0</v>
      </c>
      <c r="AI74" s="26">
        <f t="shared" si="12"/>
        <v>0</v>
      </c>
      <c r="AJ74" s="27"/>
      <c r="AK74" s="34"/>
    </row>
    <row r="75" spans="2:37" ht="16.5" thickBot="1">
      <c r="B75" s="37" t="s">
        <v>11</v>
      </c>
      <c r="C75" s="38"/>
      <c r="D75" s="28" t="s">
        <v>10</v>
      </c>
      <c r="E75" s="28"/>
      <c r="F75" s="26">
        <f>F74*C75</f>
        <v>0</v>
      </c>
      <c r="G75" s="26">
        <f>G74*C75</f>
        <v>0</v>
      </c>
      <c r="H75" s="26">
        <f>H74*C75</f>
        <v>0</v>
      </c>
      <c r="I75" s="26">
        <f>I74*C75</f>
        <v>0</v>
      </c>
      <c r="J75" s="26">
        <f>J74*C75</f>
        <v>0</v>
      </c>
      <c r="K75" s="26">
        <f>K74*C75</f>
        <v>0</v>
      </c>
      <c r="L75" s="26">
        <f>L74*C75</f>
        <v>0</v>
      </c>
      <c r="M75" s="26">
        <f>M74*C75</f>
        <v>0</v>
      </c>
      <c r="N75" s="26">
        <f>N74*C75</f>
        <v>0</v>
      </c>
      <c r="O75" s="26">
        <f>O74*C75</f>
        <v>0</v>
      </c>
      <c r="P75" s="26">
        <f>P74*C75</f>
        <v>0</v>
      </c>
      <c r="Q75" s="26">
        <f>Q74*C75</f>
        <v>0</v>
      </c>
      <c r="R75" s="26">
        <f>R74*C75</f>
        <v>0</v>
      </c>
      <c r="S75" s="26">
        <f>S74*C75</f>
        <v>0</v>
      </c>
      <c r="T75" s="26">
        <f>T74*C75</f>
        <v>0</v>
      </c>
      <c r="U75" s="26">
        <f>U74*C75</f>
        <v>0</v>
      </c>
      <c r="V75" s="26">
        <f>V74*C75</f>
        <v>0</v>
      </c>
      <c r="W75" s="26">
        <f>W74*C75</f>
        <v>0</v>
      </c>
      <c r="X75" s="26">
        <f>X74*C75</f>
        <v>0</v>
      </c>
      <c r="Y75" s="26">
        <f>Y74*C75</f>
        <v>0</v>
      </c>
      <c r="Z75" s="26">
        <f>Z74*C75</f>
        <v>0</v>
      </c>
      <c r="AA75" s="26">
        <f>AA74*C75</f>
        <v>0</v>
      </c>
      <c r="AB75" s="26">
        <f>AB74*C75</f>
        <v>0</v>
      </c>
      <c r="AC75" s="26">
        <f>AC74*C75</f>
        <v>0</v>
      </c>
      <c r="AD75" s="26">
        <f>AD74*C75</f>
        <v>0</v>
      </c>
      <c r="AE75" s="26">
        <f>AE74*C75</f>
        <v>0</v>
      </c>
      <c r="AF75" s="26">
        <f>AF74*C75</f>
        <v>0</v>
      </c>
      <c r="AG75" s="26">
        <f>AG74*C75</f>
        <v>0</v>
      </c>
      <c r="AH75" s="26">
        <f>AH74*C75</f>
        <v>0</v>
      </c>
      <c r="AI75" s="26">
        <f>AI74*C75</f>
        <v>0</v>
      </c>
      <c r="AJ75" s="27"/>
      <c r="AK75" s="34"/>
    </row>
    <row r="76" spans="2:37" ht="16.5" thickBot="1">
      <c r="B76" s="126" t="s">
        <v>12</v>
      </c>
      <c r="C76" s="127"/>
      <c r="D76" s="128"/>
      <c r="E76" s="25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40"/>
      <c r="AK76" s="34"/>
    </row>
    <row r="77" spans="2:37" ht="16.5" thickBot="1">
      <c r="B77" s="132" t="s">
        <v>13</v>
      </c>
      <c r="C77" s="133"/>
      <c r="D77" s="133"/>
      <c r="E77" s="49"/>
      <c r="F77" s="42">
        <f aca="true" t="shared" si="13" ref="F77:AI77">F75*F76</f>
        <v>0</v>
      </c>
      <c r="G77" s="42">
        <f t="shared" si="13"/>
        <v>0</v>
      </c>
      <c r="H77" s="42">
        <f t="shared" si="13"/>
        <v>0</v>
      </c>
      <c r="I77" s="42">
        <f t="shared" si="13"/>
        <v>0</v>
      </c>
      <c r="J77" s="42">
        <f t="shared" si="13"/>
        <v>0</v>
      </c>
      <c r="K77" s="42">
        <f t="shared" si="13"/>
        <v>0</v>
      </c>
      <c r="L77" s="42">
        <f t="shared" si="13"/>
        <v>0</v>
      </c>
      <c r="M77" s="42">
        <f t="shared" si="13"/>
        <v>0</v>
      </c>
      <c r="N77" s="42">
        <f t="shared" si="13"/>
        <v>0</v>
      </c>
      <c r="O77" s="42">
        <f t="shared" si="13"/>
        <v>0</v>
      </c>
      <c r="P77" s="42">
        <f t="shared" si="13"/>
        <v>0</v>
      </c>
      <c r="Q77" s="42">
        <f t="shared" si="13"/>
        <v>0</v>
      </c>
      <c r="R77" s="62">
        <f t="shared" si="13"/>
        <v>0</v>
      </c>
      <c r="S77" s="62">
        <f t="shared" si="13"/>
        <v>0</v>
      </c>
      <c r="T77" s="62">
        <f t="shared" si="13"/>
        <v>0</v>
      </c>
      <c r="U77" s="62">
        <f t="shared" si="13"/>
        <v>0</v>
      </c>
      <c r="V77" s="62">
        <f t="shared" si="13"/>
        <v>0</v>
      </c>
      <c r="W77" s="62">
        <f t="shared" si="13"/>
        <v>0</v>
      </c>
      <c r="X77" s="62">
        <f t="shared" si="13"/>
        <v>0</v>
      </c>
      <c r="Y77" s="62">
        <f t="shared" si="13"/>
        <v>0</v>
      </c>
      <c r="Z77" s="62">
        <f t="shared" si="13"/>
        <v>0</v>
      </c>
      <c r="AA77" s="62">
        <f>AA75*AA76</f>
        <v>0</v>
      </c>
      <c r="AB77" s="62">
        <f t="shared" si="13"/>
        <v>0</v>
      </c>
      <c r="AC77" s="62">
        <f>AC75*AC76</f>
        <v>0</v>
      </c>
      <c r="AD77" s="62">
        <f>AD75*AD76</f>
        <v>0</v>
      </c>
      <c r="AE77" s="62">
        <f t="shared" si="13"/>
        <v>0</v>
      </c>
      <c r="AF77" s="62">
        <f>AF75*AF76</f>
        <v>0</v>
      </c>
      <c r="AG77" s="62">
        <f t="shared" si="13"/>
        <v>0</v>
      </c>
      <c r="AH77" s="62">
        <f t="shared" si="13"/>
        <v>0</v>
      </c>
      <c r="AI77" s="62">
        <f t="shared" si="13"/>
        <v>0</v>
      </c>
      <c r="AJ77" s="43">
        <f>SUM(F77:AI77)</f>
        <v>0</v>
      </c>
      <c r="AK77" s="34" t="e">
        <f>AJ77/C75</f>
        <v>#DIV/0!</v>
      </c>
    </row>
    <row r="78" spans="2:37" ht="16.5" thickBot="1">
      <c r="B78" s="138" t="s">
        <v>20</v>
      </c>
      <c r="C78" s="139"/>
      <c r="D78" s="140"/>
      <c r="E78" s="67"/>
      <c r="F78" s="79">
        <f aca="true" t="shared" si="14" ref="F78:AI78">F15+F48+F75+F69+F36+F24+F56</f>
        <v>200</v>
      </c>
      <c r="G78" s="79">
        <f t="shared" si="14"/>
        <v>200</v>
      </c>
      <c r="H78" s="79">
        <f t="shared" si="14"/>
        <v>16</v>
      </c>
      <c r="I78" s="79">
        <f t="shared" si="14"/>
        <v>5.3999999999999995</v>
      </c>
      <c r="J78" s="79">
        <f t="shared" si="14"/>
        <v>3.34</v>
      </c>
      <c r="K78" s="79">
        <f t="shared" si="14"/>
        <v>3.1</v>
      </c>
      <c r="L78" s="79">
        <f t="shared" si="14"/>
        <v>3.1700000000000004</v>
      </c>
      <c r="M78" s="79">
        <f t="shared" si="14"/>
        <v>3.1999999999999997</v>
      </c>
      <c r="N78" s="79">
        <f t="shared" si="14"/>
        <v>27.200000000000003</v>
      </c>
      <c r="O78" s="79">
        <f t="shared" si="14"/>
        <v>0</v>
      </c>
      <c r="P78" s="79">
        <f t="shared" si="14"/>
        <v>0</v>
      </c>
      <c r="Q78" s="79">
        <f t="shared" si="14"/>
        <v>23.1</v>
      </c>
      <c r="R78" s="79">
        <f t="shared" si="14"/>
        <v>7.199999999999999</v>
      </c>
      <c r="S78" s="79">
        <f t="shared" si="14"/>
        <v>3.75</v>
      </c>
      <c r="T78" s="79">
        <f t="shared" si="14"/>
        <v>26.099999999999998</v>
      </c>
      <c r="U78" s="79">
        <f t="shared" si="14"/>
        <v>19.799999999999997</v>
      </c>
      <c r="V78" s="79">
        <f t="shared" si="14"/>
        <v>2</v>
      </c>
      <c r="W78" s="79">
        <f t="shared" si="14"/>
        <v>65</v>
      </c>
      <c r="X78" s="79">
        <f t="shared" si="14"/>
        <v>1</v>
      </c>
      <c r="Y78" s="79">
        <f t="shared" si="14"/>
        <v>8.4</v>
      </c>
      <c r="Z78" s="79">
        <f t="shared" si="14"/>
        <v>10</v>
      </c>
      <c r="AA78" s="79">
        <f t="shared" si="14"/>
        <v>16.589999999999996</v>
      </c>
      <c r="AB78" s="79">
        <f t="shared" si="14"/>
        <v>16.5</v>
      </c>
      <c r="AC78" s="79">
        <f t="shared" si="14"/>
        <v>3</v>
      </c>
      <c r="AD78" s="79">
        <f t="shared" si="14"/>
        <v>10</v>
      </c>
      <c r="AE78" s="79">
        <f t="shared" si="14"/>
        <v>0.24</v>
      </c>
      <c r="AF78" s="79">
        <f t="shared" si="14"/>
        <v>60</v>
      </c>
      <c r="AG78" s="79">
        <f t="shared" si="14"/>
        <v>0</v>
      </c>
      <c r="AH78" s="79">
        <f t="shared" si="14"/>
        <v>25</v>
      </c>
      <c r="AI78" s="79">
        <f t="shared" si="14"/>
        <v>0</v>
      </c>
      <c r="AJ78" s="56"/>
      <c r="AK78" s="34"/>
    </row>
    <row r="79" spans="2:37" ht="16.5" thickBot="1">
      <c r="B79" s="144" t="s">
        <v>21</v>
      </c>
      <c r="C79" s="145"/>
      <c r="D79" s="146"/>
      <c r="E79" s="68"/>
      <c r="F79" s="68">
        <f aca="true" t="shared" si="15" ref="F79:AI79">F17+F50+F77+F71+F38+F26+F58</f>
        <v>390</v>
      </c>
      <c r="G79" s="68">
        <f t="shared" si="15"/>
        <v>2160</v>
      </c>
      <c r="H79" s="68">
        <f t="shared" si="15"/>
        <v>413.6</v>
      </c>
      <c r="I79" s="68">
        <f t="shared" si="15"/>
        <v>231.11999999999998</v>
      </c>
      <c r="J79" s="68">
        <f t="shared" si="15"/>
        <v>36.74</v>
      </c>
      <c r="K79" s="68">
        <f t="shared" si="15"/>
        <v>130.2</v>
      </c>
      <c r="L79" s="68">
        <f t="shared" si="15"/>
        <v>1429.67</v>
      </c>
      <c r="M79" s="68">
        <f t="shared" si="15"/>
        <v>265.6</v>
      </c>
      <c r="N79" s="68">
        <f t="shared" si="15"/>
        <v>4624.000000000001</v>
      </c>
      <c r="O79" s="68">
        <f t="shared" si="15"/>
        <v>0</v>
      </c>
      <c r="P79" s="68">
        <f t="shared" si="15"/>
        <v>0</v>
      </c>
      <c r="Q79" s="68">
        <f t="shared" si="15"/>
        <v>231</v>
      </c>
      <c r="R79" s="68">
        <f t="shared" si="15"/>
        <v>108</v>
      </c>
      <c r="S79" s="68">
        <f t="shared" si="15"/>
        <v>56.25</v>
      </c>
      <c r="T79" s="68">
        <f t="shared" si="15"/>
        <v>5637.599999999999</v>
      </c>
      <c r="U79" s="68">
        <f t="shared" si="15"/>
        <v>1089</v>
      </c>
      <c r="V79" s="68">
        <f t="shared" si="15"/>
        <v>58</v>
      </c>
      <c r="W79" s="68">
        <f t="shared" si="15"/>
        <v>351</v>
      </c>
      <c r="X79" s="68">
        <f t="shared" si="15"/>
        <v>93.2</v>
      </c>
      <c r="Y79" s="68">
        <f t="shared" si="15"/>
        <v>226.8</v>
      </c>
      <c r="Z79" s="68">
        <f t="shared" si="15"/>
        <v>795</v>
      </c>
      <c r="AA79" s="68">
        <f t="shared" si="15"/>
        <v>564.06</v>
      </c>
      <c r="AB79" s="68">
        <f t="shared" si="15"/>
        <v>1237.5</v>
      </c>
      <c r="AC79" s="68">
        <f t="shared" si="15"/>
        <v>102.60000000000001</v>
      </c>
      <c r="AD79" s="68">
        <f t="shared" si="15"/>
        <v>117</v>
      </c>
      <c r="AE79" s="68">
        <f t="shared" si="15"/>
        <v>34.907999999999994</v>
      </c>
      <c r="AF79" s="68">
        <f t="shared" si="15"/>
        <v>2700</v>
      </c>
      <c r="AG79" s="68">
        <f t="shared" si="15"/>
        <v>0</v>
      </c>
      <c r="AH79" s="68">
        <f t="shared" si="15"/>
        <v>2000</v>
      </c>
      <c r="AI79" s="68">
        <f t="shared" si="15"/>
        <v>0</v>
      </c>
      <c r="AJ79" s="43">
        <f>SUM(F79:AI79)</f>
        <v>25082.847999999998</v>
      </c>
      <c r="AK79" s="34"/>
    </row>
    <row r="80" spans="2:37" ht="16.5" thickBot="1">
      <c r="B80" s="141" t="s">
        <v>22</v>
      </c>
      <c r="C80" s="142"/>
      <c r="D80" s="143"/>
      <c r="E80" s="69"/>
      <c r="F80" s="70">
        <f>F79/F78</f>
        <v>1.95</v>
      </c>
      <c r="G80" s="70">
        <f aca="true" t="shared" si="16" ref="G80:AI80">G79/G78</f>
        <v>10.8</v>
      </c>
      <c r="H80" s="70">
        <f t="shared" si="16"/>
        <v>25.85</v>
      </c>
      <c r="I80" s="70">
        <f t="shared" si="16"/>
        <v>42.8</v>
      </c>
      <c r="J80" s="70">
        <f t="shared" si="16"/>
        <v>11.000000000000002</v>
      </c>
      <c r="K80" s="70">
        <f t="shared" si="16"/>
        <v>41.99999999999999</v>
      </c>
      <c r="L80" s="70">
        <f t="shared" si="16"/>
        <v>450.99999999999994</v>
      </c>
      <c r="M80" s="70">
        <f t="shared" si="16"/>
        <v>83.00000000000001</v>
      </c>
      <c r="N80" s="70">
        <f t="shared" si="16"/>
        <v>170.00000000000003</v>
      </c>
      <c r="O80" s="70" t="e">
        <f t="shared" si="16"/>
        <v>#DIV/0!</v>
      </c>
      <c r="P80" s="70" t="e">
        <f t="shared" si="16"/>
        <v>#DIV/0!</v>
      </c>
      <c r="Q80" s="70">
        <f t="shared" si="16"/>
        <v>10</v>
      </c>
      <c r="R80" s="70">
        <f t="shared" si="16"/>
        <v>15.000000000000002</v>
      </c>
      <c r="S80" s="70">
        <f t="shared" si="16"/>
        <v>15</v>
      </c>
      <c r="T80" s="70">
        <f t="shared" si="16"/>
        <v>216</v>
      </c>
      <c r="U80" s="70">
        <f t="shared" si="16"/>
        <v>55.00000000000001</v>
      </c>
      <c r="V80" s="70">
        <f t="shared" si="16"/>
        <v>29</v>
      </c>
      <c r="W80" s="70">
        <f t="shared" si="16"/>
        <v>5.4</v>
      </c>
      <c r="X80" s="70">
        <f t="shared" si="16"/>
        <v>93.2</v>
      </c>
      <c r="Y80" s="70">
        <f t="shared" si="16"/>
        <v>27</v>
      </c>
      <c r="Z80" s="70">
        <f t="shared" si="16"/>
        <v>79.5</v>
      </c>
      <c r="AA80" s="70">
        <f t="shared" si="16"/>
        <v>34.00000000000001</v>
      </c>
      <c r="AB80" s="70">
        <f t="shared" si="16"/>
        <v>75</v>
      </c>
      <c r="AC80" s="70">
        <f t="shared" si="16"/>
        <v>34.2</v>
      </c>
      <c r="AD80" s="70">
        <f t="shared" si="16"/>
        <v>11.7</v>
      </c>
      <c r="AE80" s="70">
        <f t="shared" si="16"/>
        <v>145.45</v>
      </c>
      <c r="AF80" s="70">
        <f t="shared" si="16"/>
        <v>45</v>
      </c>
      <c r="AG80" s="70" t="e">
        <f t="shared" si="16"/>
        <v>#DIV/0!</v>
      </c>
      <c r="AH80" s="70">
        <f t="shared" si="16"/>
        <v>80</v>
      </c>
      <c r="AI80" s="70" t="e">
        <f t="shared" si="16"/>
        <v>#DIV/0!</v>
      </c>
      <c r="AJ80" s="40"/>
      <c r="AK80" s="71"/>
    </row>
    <row r="81" spans="2:37" ht="15.75">
      <c r="B81" s="151" t="s">
        <v>24</v>
      </c>
      <c r="C81" s="152"/>
      <c r="D81" s="152"/>
      <c r="E81" s="72"/>
      <c r="F81" s="78">
        <f aca="true" t="shared" si="17" ref="F81:AI81">F15+F24</f>
        <v>200</v>
      </c>
      <c r="G81" s="78">
        <f t="shared" si="17"/>
        <v>200</v>
      </c>
      <c r="H81" s="78">
        <f t="shared" si="17"/>
        <v>0</v>
      </c>
      <c r="I81" s="78">
        <f t="shared" si="17"/>
        <v>0</v>
      </c>
      <c r="J81" s="78">
        <f t="shared" si="17"/>
        <v>0.3</v>
      </c>
      <c r="K81" s="78">
        <f t="shared" si="17"/>
        <v>3</v>
      </c>
      <c r="L81" s="78">
        <f t="shared" si="17"/>
        <v>0</v>
      </c>
      <c r="M81" s="78">
        <f t="shared" si="17"/>
        <v>0.8</v>
      </c>
      <c r="N81" s="78">
        <f t="shared" si="17"/>
        <v>27.200000000000003</v>
      </c>
      <c r="O81" s="78">
        <f t="shared" si="17"/>
        <v>0</v>
      </c>
      <c r="P81" s="78">
        <f t="shared" si="17"/>
        <v>0</v>
      </c>
      <c r="Q81" s="78">
        <f t="shared" si="17"/>
        <v>0</v>
      </c>
      <c r="R81" s="78">
        <f t="shared" si="17"/>
        <v>0</v>
      </c>
      <c r="S81" s="78">
        <f t="shared" si="17"/>
        <v>0</v>
      </c>
      <c r="T81" s="78">
        <f t="shared" si="17"/>
        <v>0</v>
      </c>
      <c r="U81" s="78">
        <f t="shared" si="17"/>
        <v>0</v>
      </c>
      <c r="V81" s="78">
        <f t="shared" si="17"/>
        <v>2</v>
      </c>
      <c r="W81" s="78">
        <f t="shared" si="17"/>
        <v>20</v>
      </c>
      <c r="X81" s="78">
        <f t="shared" si="17"/>
        <v>1</v>
      </c>
      <c r="Y81" s="78">
        <f t="shared" si="17"/>
        <v>2.4</v>
      </c>
      <c r="Z81" s="78">
        <f t="shared" si="17"/>
        <v>10</v>
      </c>
      <c r="AA81" s="78">
        <f t="shared" si="17"/>
        <v>0</v>
      </c>
      <c r="AB81" s="78">
        <f t="shared" si="17"/>
        <v>0</v>
      </c>
      <c r="AC81" s="78">
        <f t="shared" si="17"/>
        <v>0</v>
      </c>
      <c r="AD81" s="78">
        <f t="shared" si="17"/>
        <v>0</v>
      </c>
      <c r="AE81" s="78">
        <f t="shared" si="17"/>
        <v>0</v>
      </c>
      <c r="AF81" s="78">
        <f t="shared" si="17"/>
        <v>0</v>
      </c>
      <c r="AG81" s="78">
        <f t="shared" si="17"/>
        <v>0</v>
      </c>
      <c r="AH81" s="78">
        <f t="shared" si="17"/>
        <v>0</v>
      </c>
      <c r="AI81" s="78">
        <f t="shared" si="17"/>
        <v>0</v>
      </c>
      <c r="AJ81" s="72"/>
      <c r="AK81" s="73"/>
    </row>
    <row r="82" spans="2:37" ht="16.5" thickBot="1">
      <c r="B82" s="149" t="s">
        <v>25</v>
      </c>
      <c r="C82" s="150"/>
      <c r="D82" s="150"/>
      <c r="E82" s="74"/>
      <c r="F82" s="74">
        <f aca="true" t="shared" si="18" ref="F82:AI82">F17+F26</f>
        <v>390</v>
      </c>
      <c r="G82" s="74">
        <f t="shared" si="18"/>
        <v>2160</v>
      </c>
      <c r="H82" s="74">
        <f t="shared" si="18"/>
        <v>0</v>
      </c>
      <c r="I82" s="74">
        <f t="shared" si="18"/>
        <v>0</v>
      </c>
      <c r="J82" s="74">
        <f t="shared" si="18"/>
        <v>3.3</v>
      </c>
      <c r="K82" s="74">
        <f t="shared" si="18"/>
        <v>126</v>
      </c>
      <c r="L82" s="74">
        <f t="shared" si="18"/>
        <v>0</v>
      </c>
      <c r="M82" s="74">
        <f t="shared" si="18"/>
        <v>66.4</v>
      </c>
      <c r="N82" s="74">
        <f t="shared" si="18"/>
        <v>4624.000000000001</v>
      </c>
      <c r="O82" s="74">
        <f t="shared" si="18"/>
        <v>0</v>
      </c>
      <c r="P82" s="74">
        <f t="shared" si="18"/>
        <v>0</v>
      </c>
      <c r="Q82" s="74">
        <f t="shared" si="18"/>
        <v>0</v>
      </c>
      <c r="R82" s="74">
        <f t="shared" si="18"/>
        <v>0</v>
      </c>
      <c r="S82" s="74">
        <f t="shared" si="18"/>
        <v>0</v>
      </c>
      <c r="T82" s="74">
        <f t="shared" si="18"/>
        <v>0</v>
      </c>
      <c r="U82" s="74">
        <f t="shared" si="18"/>
        <v>0</v>
      </c>
      <c r="V82" s="74">
        <f t="shared" si="18"/>
        <v>58</v>
      </c>
      <c r="W82" s="74">
        <f t="shared" si="18"/>
        <v>108</v>
      </c>
      <c r="X82" s="74">
        <f t="shared" si="18"/>
        <v>93.2</v>
      </c>
      <c r="Y82" s="74">
        <f t="shared" si="18"/>
        <v>64.8</v>
      </c>
      <c r="Z82" s="74">
        <f t="shared" si="18"/>
        <v>795</v>
      </c>
      <c r="AA82" s="74">
        <f t="shared" si="18"/>
        <v>0</v>
      </c>
      <c r="AB82" s="74">
        <f t="shared" si="18"/>
        <v>0</v>
      </c>
      <c r="AC82" s="74">
        <f t="shared" si="18"/>
        <v>0</v>
      </c>
      <c r="AD82" s="74">
        <f t="shared" si="18"/>
        <v>0</v>
      </c>
      <c r="AE82" s="74">
        <f t="shared" si="18"/>
        <v>0</v>
      </c>
      <c r="AF82" s="74">
        <f t="shared" si="18"/>
        <v>0</v>
      </c>
      <c r="AG82" s="74">
        <f t="shared" si="18"/>
        <v>0</v>
      </c>
      <c r="AH82" s="74">
        <f t="shared" si="18"/>
        <v>0</v>
      </c>
      <c r="AI82" s="74">
        <f t="shared" si="18"/>
        <v>0</v>
      </c>
      <c r="AJ82" s="74">
        <f>SUM(F82:AI82)</f>
        <v>8488.7</v>
      </c>
      <c r="AK82" s="75"/>
    </row>
    <row r="83" spans="2:37" ht="15.75">
      <c r="B83" s="147" t="s">
        <v>26</v>
      </c>
      <c r="C83" s="148"/>
      <c r="D83" s="148"/>
      <c r="E83" s="76"/>
      <c r="F83" s="78">
        <f aca="true" t="shared" si="19" ref="F83:AI83">F36+F48+F56</f>
        <v>0</v>
      </c>
      <c r="G83" s="78">
        <f t="shared" si="19"/>
        <v>0</v>
      </c>
      <c r="H83" s="78">
        <f t="shared" si="19"/>
        <v>10</v>
      </c>
      <c r="I83" s="78">
        <f t="shared" si="19"/>
        <v>3.5999999999999996</v>
      </c>
      <c r="J83" s="78">
        <f t="shared" si="19"/>
        <v>2</v>
      </c>
      <c r="K83" s="78">
        <f t="shared" si="19"/>
        <v>0.1</v>
      </c>
      <c r="L83" s="78">
        <f t="shared" si="19"/>
        <v>2.04</v>
      </c>
      <c r="M83" s="78">
        <f t="shared" si="19"/>
        <v>1.6</v>
      </c>
      <c r="N83" s="78">
        <f t="shared" si="19"/>
        <v>0</v>
      </c>
      <c r="O83" s="78">
        <f t="shared" si="19"/>
        <v>0</v>
      </c>
      <c r="P83" s="78">
        <f t="shared" si="19"/>
        <v>0</v>
      </c>
      <c r="Q83" s="78">
        <f t="shared" si="19"/>
        <v>15.4</v>
      </c>
      <c r="R83" s="78">
        <f t="shared" si="19"/>
        <v>4.8</v>
      </c>
      <c r="S83" s="78">
        <f t="shared" si="19"/>
        <v>2.5</v>
      </c>
      <c r="T83" s="78">
        <f t="shared" si="19"/>
        <v>17.4</v>
      </c>
      <c r="U83" s="78">
        <f t="shared" si="19"/>
        <v>12.6</v>
      </c>
      <c r="V83" s="78">
        <f t="shared" si="19"/>
        <v>0</v>
      </c>
      <c r="W83" s="78">
        <f t="shared" si="19"/>
        <v>30</v>
      </c>
      <c r="X83" s="78">
        <f t="shared" si="19"/>
        <v>0</v>
      </c>
      <c r="Y83" s="78">
        <f t="shared" si="19"/>
        <v>4</v>
      </c>
      <c r="Z83" s="78">
        <f t="shared" si="19"/>
        <v>0</v>
      </c>
      <c r="AA83" s="78">
        <f t="shared" si="19"/>
        <v>11.059999999999999</v>
      </c>
      <c r="AB83" s="78">
        <f t="shared" si="19"/>
        <v>11</v>
      </c>
      <c r="AC83" s="78">
        <f t="shared" si="19"/>
        <v>2</v>
      </c>
      <c r="AD83" s="78">
        <f t="shared" si="19"/>
        <v>10</v>
      </c>
      <c r="AE83" s="78">
        <f t="shared" si="19"/>
        <v>0.24</v>
      </c>
      <c r="AF83" s="78">
        <f t="shared" si="19"/>
        <v>40</v>
      </c>
      <c r="AG83" s="78">
        <f t="shared" si="19"/>
        <v>0</v>
      </c>
      <c r="AH83" s="78">
        <f t="shared" si="19"/>
        <v>0</v>
      </c>
      <c r="AI83" s="78">
        <f t="shared" si="19"/>
        <v>0</v>
      </c>
      <c r="AJ83" s="76"/>
      <c r="AK83" s="73"/>
    </row>
    <row r="84" spans="2:37" ht="16.5" thickBot="1">
      <c r="B84" s="95" t="s">
        <v>27</v>
      </c>
      <c r="C84" s="137"/>
      <c r="D84" s="137"/>
      <c r="E84" s="77"/>
      <c r="F84" s="74">
        <f>F38+F50+F58</f>
        <v>0</v>
      </c>
      <c r="G84" s="74">
        <f aca="true" t="shared" si="20" ref="G84:AI84">G38+G50+G58</f>
        <v>0</v>
      </c>
      <c r="H84" s="74">
        <f t="shared" si="20"/>
        <v>258.5</v>
      </c>
      <c r="I84" s="74">
        <f t="shared" si="20"/>
        <v>154.07999999999998</v>
      </c>
      <c r="J84" s="74">
        <f t="shared" si="20"/>
        <v>22</v>
      </c>
      <c r="K84" s="74">
        <f t="shared" si="20"/>
        <v>4.2</v>
      </c>
      <c r="L84" s="74">
        <f t="shared" si="20"/>
        <v>920.0400000000001</v>
      </c>
      <c r="M84" s="74">
        <f t="shared" si="20"/>
        <v>132.8</v>
      </c>
      <c r="N84" s="74">
        <f t="shared" si="20"/>
        <v>0</v>
      </c>
      <c r="O84" s="74">
        <f t="shared" si="20"/>
        <v>0</v>
      </c>
      <c r="P84" s="74">
        <f t="shared" si="20"/>
        <v>0</v>
      </c>
      <c r="Q84" s="74">
        <f t="shared" si="20"/>
        <v>154</v>
      </c>
      <c r="R84" s="74">
        <f t="shared" si="20"/>
        <v>72</v>
      </c>
      <c r="S84" s="74">
        <f t="shared" si="20"/>
        <v>37.5</v>
      </c>
      <c r="T84" s="74">
        <f t="shared" si="20"/>
        <v>3758.3999999999996</v>
      </c>
      <c r="U84" s="74">
        <f t="shared" si="20"/>
        <v>693</v>
      </c>
      <c r="V84" s="74">
        <f t="shared" si="20"/>
        <v>0</v>
      </c>
      <c r="W84" s="74">
        <f t="shared" si="20"/>
        <v>162</v>
      </c>
      <c r="X84" s="74">
        <f t="shared" si="20"/>
        <v>0</v>
      </c>
      <c r="Y84" s="74">
        <f t="shared" si="20"/>
        <v>108</v>
      </c>
      <c r="Z84" s="74">
        <f t="shared" si="20"/>
        <v>0</v>
      </c>
      <c r="AA84" s="74">
        <f t="shared" si="20"/>
        <v>376.03999999999996</v>
      </c>
      <c r="AB84" s="74">
        <f t="shared" si="20"/>
        <v>825</v>
      </c>
      <c r="AC84" s="74">
        <f t="shared" si="20"/>
        <v>68.4</v>
      </c>
      <c r="AD84" s="74">
        <f t="shared" si="20"/>
        <v>117</v>
      </c>
      <c r="AE84" s="74">
        <f t="shared" si="20"/>
        <v>34.907999999999994</v>
      </c>
      <c r="AF84" s="74">
        <f t="shared" si="20"/>
        <v>1800</v>
      </c>
      <c r="AG84" s="74">
        <f t="shared" si="20"/>
        <v>0</v>
      </c>
      <c r="AH84" s="74">
        <f t="shared" si="20"/>
        <v>0</v>
      </c>
      <c r="AI84" s="74">
        <f t="shared" si="20"/>
        <v>0</v>
      </c>
      <c r="AJ84" s="74">
        <f>SUM(F84:AI84)</f>
        <v>9697.867999999999</v>
      </c>
      <c r="AK84" s="75"/>
    </row>
    <row r="85" spans="2:37" ht="15.75">
      <c r="B85" s="147" t="s">
        <v>28</v>
      </c>
      <c r="C85" s="148"/>
      <c r="D85" s="148"/>
      <c r="E85" s="76"/>
      <c r="F85" s="78">
        <f aca="true" t="shared" si="21" ref="F85:AI85">F69+F75</f>
        <v>0</v>
      </c>
      <c r="G85" s="78">
        <f t="shared" si="21"/>
        <v>0</v>
      </c>
      <c r="H85" s="78">
        <f t="shared" si="21"/>
        <v>6</v>
      </c>
      <c r="I85" s="78">
        <f t="shared" si="21"/>
        <v>1.7999999999999998</v>
      </c>
      <c r="J85" s="78">
        <f t="shared" si="21"/>
        <v>1.04</v>
      </c>
      <c r="K85" s="78">
        <f t="shared" si="21"/>
        <v>0</v>
      </c>
      <c r="L85" s="78">
        <f t="shared" si="21"/>
        <v>1.1300000000000001</v>
      </c>
      <c r="M85" s="78">
        <f t="shared" si="21"/>
        <v>0.8</v>
      </c>
      <c r="N85" s="78">
        <f t="shared" si="21"/>
        <v>0</v>
      </c>
      <c r="O85" s="78">
        <f t="shared" si="21"/>
        <v>0</v>
      </c>
      <c r="P85" s="78">
        <f t="shared" si="21"/>
        <v>0</v>
      </c>
      <c r="Q85" s="78">
        <f t="shared" si="21"/>
        <v>7.7</v>
      </c>
      <c r="R85" s="78">
        <f t="shared" si="21"/>
        <v>2.4</v>
      </c>
      <c r="S85" s="78">
        <f t="shared" si="21"/>
        <v>1.25</v>
      </c>
      <c r="T85" s="78">
        <f t="shared" si="21"/>
        <v>8.7</v>
      </c>
      <c r="U85" s="78">
        <f t="shared" si="21"/>
        <v>7.199999999999999</v>
      </c>
      <c r="V85" s="78">
        <f t="shared" si="21"/>
        <v>0</v>
      </c>
      <c r="W85" s="78">
        <f t="shared" si="21"/>
        <v>15</v>
      </c>
      <c r="X85" s="78">
        <f t="shared" si="21"/>
        <v>0</v>
      </c>
      <c r="Y85" s="78">
        <f t="shared" si="21"/>
        <v>2</v>
      </c>
      <c r="Z85" s="78">
        <f t="shared" si="21"/>
        <v>0</v>
      </c>
      <c r="AA85" s="78">
        <f t="shared" si="21"/>
        <v>5.529999999999999</v>
      </c>
      <c r="AB85" s="78">
        <f t="shared" si="21"/>
        <v>5.5</v>
      </c>
      <c r="AC85" s="78">
        <f t="shared" si="21"/>
        <v>1</v>
      </c>
      <c r="AD85" s="78">
        <f t="shared" si="21"/>
        <v>0</v>
      </c>
      <c r="AE85" s="78">
        <f t="shared" si="21"/>
        <v>0</v>
      </c>
      <c r="AF85" s="78">
        <f t="shared" si="21"/>
        <v>20</v>
      </c>
      <c r="AG85" s="78">
        <f t="shared" si="21"/>
        <v>0</v>
      </c>
      <c r="AH85" s="78">
        <f t="shared" si="21"/>
        <v>25</v>
      </c>
      <c r="AI85" s="78">
        <f t="shared" si="21"/>
        <v>0</v>
      </c>
      <c r="AJ85" s="76"/>
      <c r="AK85" s="73"/>
    </row>
    <row r="86" spans="2:37" ht="16.5" thickBot="1">
      <c r="B86" s="95" t="s">
        <v>29</v>
      </c>
      <c r="C86" s="137"/>
      <c r="D86" s="137"/>
      <c r="E86" s="77"/>
      <c r="F86" s="74">
        <f aca="true" t="shared" si="22" ref="F86:AI86">F71+F77</f>
        <v>0</v>
      </c>
      <c r="G86" s="74">
        <f t="shared" si="22"/>
        <v>0</v>
      </c>
      <c r="H86" s="74">
        <f t="shared" si="22"/>
        <v>155.10000000000002</v>
      </c>
      <c r="I86" s="74">
        <f t="shared" si="22"/>
        <v>77.03999999999999</v>
      </c>
      <c r="J86" s="74">
        <f t="shared" si="22"/>
        <v>11.440000000000001</v>
      </c>
      <c r="K86" s="74">
        <f t="shared" si="22"/>
        <v>0</v>
      </c>
      <c r="L86" s="74">
        <f t="shared" si="22"/>
        <v>509.63000000000005</v>
      </c>
      <c r="M86" s="74">
        <f t="shared" si="22"/>
        <v>66.4</v>
      </c>
      <c r="N86" s="74">
        <f t="shared" si="22"/>
        <v>0</v>
      </c>
      <c r="O86" s="74">
        <f t="shared" si="22"/>
        <v>0</v>
      </c>
      <c r="P86" s="74">
        <f t="shared" si="22"/>
        <v>0</v>
      </c>
      <c r="Q86" s="74">
        <f t="shared" si="22"/>
        <v>77</v>
      </c>
      <c r="R86" s="74">
        <f t="shared" si="22"/>
        <v>36</v>
      </c>
      <c r="S86" s="74">
        <f t="shared" si="22"/>
        <v>18.75</v>
      </c>
      <c r="T86" s="74">
        <f t="shared" si="22"/>
        <v>1879.1999999999998</v>
      </c>
      <c r="U86" s="74">
        <f t="shared" si="22"/>
        <v>395.99999999999994</v>
      </c>
      <c r="V86" s="74">
        <f t="shared" si="22"/>
        <v>0</v>
      </c>
      <c r="W86" s="74">
        <f t="shared" si="22"/>
        <v>81</v>
      </c>
      <c r="X86" s="74">
        <f t="shared" si="22"/>
        <v>0</v>
      </c>
      <c r="Y86" s="74">
        <f t="shared" si="22"/>
        <v>54</v>
      </c>
      <c r="Z86" s="74">
        <f t="shared" si="22"/>
        <v>0</v>
      </c>
      <c r="AA86" s="74">
        <f t="shared" si="22"/>
        <v>188.01999999999998</v>
      </c>
      <c r="AB86" s="74">
        <f t="shared" si="22"/>
        <v>412.5</v>
      </c>
      <c r="AC86" s="74">
        <f t="shared" si="22"/>
        <v>34.2</v>
      </c>
      <c r="AD86" s="74">
        <f t="shared" si="22"/>
        <v>0</v>
      </c>
      <c r="AE86" s="74">
        <f t="shared" si="22"/>
        <v>0</v>
      </c>
      <c r="AF86" s="74">
        <f t="shared" si="22"/>
        <v>900</v>
      </c>
      <c r="AG86" s="74">
        <f t="shared" si="22"/>
        <v>0</v>
      </c>
      <c r="AH86" s="74">
        <f t="shared" si="22"/>
        <v>2000</v>
      </c>
      <c r="AI86" s="74">
        <f t="shared" si="22"/>
        <v>0</v>
      </c>
      <c r="AJ86" s="74">
        <f>SUM(F86:AI86)</f>
        <v>6896.28</v>
      </c>
      <c r="AK86" s="75"/>
    </row>
    <row r="87" ht="15">
      <c r="AJ87" s="1">
        <f>SUM(AJ81:AJ86)</f>
        <v>25082.847999999998</v>
      </c>
    </row>
  </sheetData>
  <mergeCells count="101">
    <mergeCell ref="B86:D86"/>
    <mergeCell ref="B82:D82"/>
    <mergeCell ref="B83:D83"/>
    <mergeCell ref="B84:D84"/>
    <mergeCell ref="B85:D85"/>
    <mergeCell ref="B78:D78"/>
    <mergeCell ref="B79:D79"/>
    <mergeCell ref="B80:D80"/>
    <mergeCell ref="B81:D81"/>
    <mergeCell ref="B72:D72"/>
    <mergeCell ref="B73:D73"/>
    <mergeCell ref="B76:D76"/>
    <mergeCell ref="B77:D77"/>
    <mergeCell ref="B66:D66"/>
    <mergeCell ref="B67:D67"/>
    <mergeCell ref="B70:D70"/>
    <mergeCell ref="B71:D71"/>
    <mergeCell ref="B62:D62"/>
    <mergeCell ref="B63:D63"/>
    <mergeCell ref="B64:D64"/>
    <mergeCell ref="B65:D65"/>
    <mergeCell ref="B58:D58"/>
    <mergeCell ref="B59:D59"/>
    <mergeCell ref="B60:D60"/>
    <mergeCell ref="B61:D61"/>
    <mergeCell ref="B52:D52"/>
    <mergeCell ref="B53:D53"/>
    <mergeCell ref="B54:D54"/>
    <mergeCell ref="B57:D57"/>
    <mergeCell ref="B46:D46"/>
    <mergeCell ref="B49:D49"/>
    <mergeCell ref="B50:D50"/>
    <mergeCell ref="B51:D51"/>
    <mergeCell ref="B42:D42"/>
    <mergeCell ref="B43:D43"/>
    <mergeCell ref="B44:D44"/>
    <mergeCell ref="B45:D45"/>
    <mergeCell ref="B38:D38"/>
    <mergeCell ref="B39:D39"/>
    <mergeCell ref="B40:D40"/>
    <mergeCell ref="B41:D41"/>
    <mergeCell ref="B32:D32"/>
    <mergeCell ref="B33:D33"/>
    <mergeCell ref="B34:D34"/>
    <mergeCell ref="B37:D37"/>
    <mergeCell ref="B28:D28"/>
    <mergeCell ref="B29:D29"/>
    <mergeCell ref="B30:D30"/>
    <mergeCell ref="B31:D31"/>
    <mergeCell ref="B22:D22"/>
    <mergeCell ref="B25:D25"/>
    <mergeCell ref="B26:D26"/>
    <mergeCell ref="B27:D27"/>
    <mergeCell ref="B18:D18"/>
    <mergeCell ref="B19:D19"/>
    <mergeCell ref="B20:D20"/>
    <mergeCell ref="B21:D21"/>
    <mergeCell ref="B12:D12"/>
    <mergeCell ref="B13:D13"/>
    <mergeCell ref="B16:D16"/>
    <mergeCell ref="B17:D17"/>
    <mergeCell ref="AK6:AK8"/>
    <mergeCell ref="B9:D9"/>
    <mergeCell ref="B10:D10"/>
    <mergeCell ref="B11:D11"/>
    <mergeCell ref="AG6:AG8"/>
    <mergeCell ref="AH6:AH8"/>
    <mergeCell ref="AI6:AI8"/>
    <mergeCell ref="AJ6:AJ8"/>
    <mergeCell ref="AC6:AC8"/>
    <mergeCell ref="AD6:AD8"/>
    <mergeCell ref="AE6:AE8"/>
    <mergeCell ref="AF6:AF8"/>
    <mergeCell ref="Y6:Y8"/>
    <mergeCell ref="Z6:Z8"/>
    <mergeCell ref="AA6:AA8"/>
    <mergeCell ref="AB6:AB8"/>
    <mergeCell ref="U6:U8"/>
    <mergeCell ref="V6:V8"/>
    <mergeCell ref="W6:W8"/>
    <mergeCell ref="X6:X8"/>
    <mergeCell ref="Q6:Q8"/>
    <mergeCell ref="R6:R8"/>
    <mergeCell ref="S6:S8"/>
    <mergeCell ref="T6:T8"/>
    <mergeCell ref="M6:M8"/>
    <mergeCell ref="N6:N8"/>
    <mergeCell ref="O6:O8"/>
    <mergeCell ref="P6:P8"/>
    <mergeCell ref="I6:I8"/>
    <mergeCell ref="J6:J8"/>
    <mergeCell ref="K6:K8"/>
    <mergeCell ref="L6:L8"/>
    <mergeCell ref="E6:E8"/>
    <mergeCell ref="F6:F8"/>
    <mergeCell ref="G6:G8"/>
    <mergeCell ref="H6:H8"/>
    <mergeCell ref="P1:AJ1"/>
    <mergeCell ref="B2:O2"/>
    <mergeCell ref="P2:AJ2"/>
    <mergeCell ref="B4:O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AK89"/>
  <sheetViews>
    <sheetView workbookViewId="0" topLeftCell="A1">
      <selection activeCell="H32" sqref="H32"/>
    </sheetView>
  </sheetViews>
  <sheetFormatPr defaultColWidth="9.140625" defaultRowHeight="15"/>
  <sheetData>
    <row r="1" spans="2:37" ht="15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18" t="s">
        <v>0</v>
      </c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0"/>
    </row>
    <row r="2" spans="2:37" ht="15.75">
      <c r="B2" s="118" t="s">
        <v>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 t="s">
        <v>2</v>
      </c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0"/>
    </row>
    <row r="3" spans="2:37" ht="15.75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8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0"/>
    </row>
    <row r="4" spans="2:37" ht="15.75">
      <c r="B4" s="119" t="s">
        <v>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14"/>
    </row>
    <row r="5" spans="2:37" ht="15.75">
      <c r="B5" s="11"/>
      <c r="C5" s="11"/>
      <c r="D5" s="11"/>
      <c r="E5" s="11"/>
      <c r="F5" s="11"/>
      <c r="G5" s="11"/>
      <c r="H5" s="11" t="s">
        <v>183</v>
      </c>
      <c r="I5" s="11"/>
      <c r="J5" s="11"/>
      <c r="K5" s="11"/>
      <c r="L5" s="11"/>
      <c r="M5" s="11"/>
      <c r="N5" s="11"/>
      <c r="O5" s="11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14"/>
    </row>
    <row r="6" spans="2:37" ht="15.75">
      <c r="B6" s="15"/>
      <c r="C6" s="16"/>
      <c r="D6" s="17"/>
      <c r="E6" s="124" t="s">
        <v>4</v>
      </c>
      <c r="F6" s="117" t="s">
        <v>30</v>
      </c>
      <c r="G6" s="117" t="s">
        <v>31</v>
      </c>
      <c r="H6" s="117" t="s">
        <v>47</v>
      </c>
      <c r="I6" s="117" t="s">
        <v>123</v>
      </c>
      <c r="J6" s="117" t="s">
        <v>34</v>
      </c>
      <c r="K6" s="106" t="s">
        <v>33</v>
      </c>
      <c r="L6" s="117" t="s">
        <v>43</v>
      </c>
      <c r="M6" s="106" t="s">
        <v>101</v>
      </c>
      <c r="N6" s="117" t="s">
        <v>38</v>
      </c>
      <c r="O6" s="117" t="s">
        <v>39</v>
      </c>
      <c r="P6" s="117" t="s">
        <v>42</v>
      </c>
      <c r="Q6" s="117" t="s">
        <v>50</v>
      </c>
      <c r="R6" s="106" t="s">
        <v>86</v>
      </c>
      <c r="S6" s="106" t="s">
        <v>83</v>
      </c>
      <c r="T6" s="106" t="s">
        <v>54</v>
      </c>
      <c r="U6" s="106" t="s">
        <v>35</v>
      </c>
      <c r="V6" s="106" t="s">
        <v>40</v>
      </c>
      <c r="W6" s="106" t="s">
        <v>41</v>
      </c>
      <c r="X6" s="106" t="s">
        <v>37</v>
      </c>
      <c r="Y6" s="106" t="s">
        <v>184</v>
      </c>
      <c r="Z6" s="106" t="s">
        <v>87</v>
      </c>
      <c r="AA6" s="106" t="s">
        <v>46</v>
      </c>
      <c r="AB6" s="117" t="s">
        <v>70</v>
      </c>
      <c r="AC6" s="106" t="s">
        <v>110</v>
      </c>
      <c r="AD6" s="106" t="s">
        <v>51</v>
      </c>
      <c r="AE6" s="106" t="s">
        <v>130</v>
      </c>
      <c r="AF6" s="117" t="s">
        <v>107</v>
      </c>
      <c r="AG6" s="154" t="s">
        <v>106</v>
      </c>
      <c r="AH6" s="154" t="s">
        <v>109</v>
      </c>
      <c r="AI6" s="154" t="s">
        <v>35</v>
      </c>
      <c r="AJ6" s="120" t="s">
        <v>5</v>
      </c>
      <c r="AK6" s="134" t="s">
        <v>23</v>
      </c>
    </row>
    <row r="7" spans="2:37" ht="15.75">
      <c r="B7" s="18" t="s">
        <v>6</v>
      </c>
      <c r="C7" s="19" t="s">
        <v>7</v>
      </c>
      <c r="D7" s="20"/>
      <c r="E7" s="124"/>
      <c r="F7" s="117"/>
      <c r="G7" s="117"/>
      <c r="H7" s="117"/>
      <c r="I7" s="117"/>
      <c r="J7" s="117"/>
      <c r="K7" s="107"/>
      <c r="L7" s="117"/>
      <c r="M7" s="107"/>
      <c r="N7" s="117"/>
      <c r="O7" s="117"/>
      <c r="P7" s="117"/>
      <c r="Q7" s="11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17"/>
      <c r="AC7" s="107"/>
      <c r="AD7" s="107"/>
      <c r="AE7" s="107"/>
      <c r="AF7" s="117"/>
      <c r="AG7" s="155"/>
      <c r="AH7" s="155"/>
      <c r="AI7" s="155"/>
      <c r="AJ7" s="120"/>
      <c r="AK7" s="135"/>
    </row>
    <row r="8" spans="2:37" ht="16.5" thickBot="1">
      <c r="B8" s="18"/>
      <c r="C8" s="19"/>
      <c r="D8" s="20"/>
      <c r="E8" s="125"/>
      <c r="F8" s="106"/>
      <c r="G8" s="106"/>
      <c r="H8" s="106"/>
      <c r="I8" s="106"/>
      <c r="J8" s="106"/>
      <c r="K8" s="107"/>
      <c r="L8" s="106"/>
      <c r="M8" s="107"/>
      <c r="N8" s="106"/>
      <c r="O8" s="106"/>
      <c r="P8" s="106"/>
      <c r="Q8" s="106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6"/>
      <c r="AC8" s="108"/>
      <c r="AD8" s="108"/>
      <c r="AE8" s="108"/>
      <c r="AF8" s="106"/>
      <c r="AG8" s="155"/>
      <c r="AH8" s="155"/>
      <c r="AI8" s="155"/>
      <c r="AJ8" s="121"/>
      <c r="AK8" s="136"/>
    </row>
    <row r="9" spans="2:37" ht="15.75">
      <c r="B9" s="122" t="s">
        <v>8</v>
      </c>
      <c r="C9" s="123"/>
      <c r="D9" s="123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  <c r="AK9" s="24"/>
    </row>
    <row r="10" spans="2:37" ht="18.75">
      <c r="B10" s="112" t="s">
        <v>185</v>
      </c>
      <c r="C10" s="113"/>
      <c r="D10" s="113"/>
      <c r="E10" s="80" t="s">
        <v>97</v>
      </c>
      <c r="F10" s="82"/>
      <c r="G10" s="82"/>
      <c r="H10" s="82"/>
      <c r="I10" s="82"/>
      <c r="J10" s="82">
        <v>4</v>
      </c>
      <c r="K10" s="82">
        <v>0.37</v>
      </c>
      <c r="L10" s="82">
        <v>0.5</v>
      </c>
      <c r="M10" s="82"/>
      <c r="N10" s="82"/>
      <c r="O10" s="82">
        <v>3.1</v>
      </c>
      <c r="P10" s="82">
        <v>2.5</v>
      </c>
      <c r="Q10" s="82"/>
      <c r="R10" s="82">
        <v>131</v>
      </c>
      <c r="S10" s="82">
        <v>1.25</v>
      </c>
      <c r="T10" s="82">
        <v>2.5</v>
      </c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26"/>
      <c r="AH10" s="26"/>
      <c r="AI10" s="26"/>
      <c r="AJ10" s="27"/>
      <c r="AK10" s="24"/>
    </row>
    <row r="11" spans="2:37" ht="18.75">
      <c r="B11" s="114" t="s">
        <v>170</v>
      </c>
      <c r="C11" s="115"/>
      <c r="D11" s="116"/>
      <c r="E11" s="80">
        <v>150</v>
      </c>
      <c r="F11" s="82"/>
      <c r="G11" s="82"/>
      <c r="H11" s="82"/>
      <c r="I11" s="82"/>
      <c r="J11" s="82">
        <v>2.5</v>
      </c>
      <c r="K11" s="82"/>
      <c r="L11" s="82"/>
      <c r="M11" s="82">
        <v>5.25</v>
      </c>
      <c r="N11" s="82"/>
      <c r="O11" s="82"/>
      <c r="P11" s="82"/>
      <c r="Q11" s="82">
        <v>52.5</v>
      </c>
      <c r="R11" s="82"/>
      <c r="S11" s="82"/>
      <c r="T11" s="82"/>
      <c r="U11" s="82"/>
      <c r="V11" s="82"/>
      <c r="W11" s="82"/>
      <c r="X11" s="82"/>
      <c r="Y11" s="83"/>
      <c r="Z11" s="83"/>
      <c r="AA11" s="83"/>
      <c r="AB11" s="83"/>
      <c r="AC11" s="83"/>
      <c r="AD11" s="83"/>
      <c r="AE11" s="83"/>
      <c r="AF11" s="83"/>
      <c r="AG11" s="29"/>
      <c r="AH11" s="29"/>
      <c r="AI11" s="29"/>
      <c r="AJ11" s="27"/>
      <c r="AK11" s="30"/>
    </row>
    <row r="12" spans="2:37" ht="18.75">
      <c r="B12" s="114" t="s">
        <v>66</v>
      </c>
      <c r="C12" s="115"/>
      <c r="D12" s="116"/>
      <c r="E12" s="80">
        <v>20</v>
      </c>
      <c r="F12" s="82"/>
      <c r="G12" s="82"/>
      <c r="H12" s="82">
        <v>20</v>
      </c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3"/>
      <c r="Z12" s="83"/>
      <c r="AA12" s="83"/>
      <c r="AB12" s="83"/>
      <c r="AC12" s="83"/>
      <c r="AD12" s="83"/>
      <c r="AE12" s="83"/>
      <c r="AF12" s="83"/>
      <c r="AG12" s="29"/>
      <c r="AH12" s="29"/>
      <c r="AI12" s="29"/>
      <c r="AJ12" s="27"/>
      <c r="AK12" s="31"/>
    </row>
    <row r="13" spans="2:37" ht="18.75">
      <c r="B13" s="114" t="s">
        <v>31</v>
      </c>
      <c r="C13" s="115"/>
      <c r="D13" s="116"/>
      <c r="E13" s="80">
        <v>200</v>
      </c>
      <c r="F13" s="82"/>
      <c r="G13" s="82">
        <v>1</v>
      </c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3"/>
      <c r="Z13" s="83"/>
      <c r="AA13" s="83"/>
      <c r="AB13" s="83"/>
      <c r="AC13" s="83"/>
      <c r="AD13" s="83"/>
      <c r="AE13" s="83"/>
      <c r="AF13" s="83"/>
      <c r="AG13" s="29"/>
      <c r="AH13" s="29"/>
      <c r="AI13" s="29"/>
      <c r="AJ13" s="27"/>
      <c r="AK13" s="31"/>
    </row>
    <row r="14" spans="2:37" ht="18.75">
      <c r="B14" s="114"/>
      <c r="C14" s="115"/>
      <c r="D14" s="116"/>
      <c r="E14" s="80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4"/>
      <c r="Y14" s="85"/>
      <c r="Z14" s="86"/>
      <c r="AA14" s="86"/>
      <c r="AB14" s="86"/>
      <c r="AC14" s="86"/>
      <c r="AD14" s="86"/>
      <c r="AE14" s="86"/>
      <c r="AF14" s="86"/>
      <c r="AG14" s="29"/>
      <c r="AH14" s="29"/>
      <c r="AI14" s="29"/>
      <c r="AJ14" s="27"/>
      <c r="AK14" s="32"/>
    </row>
    <row r="15" spans="2:37" ht="18.75">
      <c r="B15" s="112" t="s">
        <v>35</v>
      </c>
      <c r="C15" s="113"/>
      <c r="D15" s="113"/>
      <c r="E15" s="80">
        <v>100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4"/>
      <c r="Y15" s="87"/>
      <c r="Z15" s="88"/>
      <c r="AA15" s="88"/>
      <c r="AB15" s="88"/>
      <c r="AC15" s="88"/>
      <c r="AD15" s="88"/>
      <c r="AE15" s="88"/>
      <c r="AF15" s="88"/>
      <c r="AG15" s="91"/>
      <c r="AH15" s="70"/>
      <c r="AI15" s="19">
        <v>100</v>
      </c>
      <c r="AJ15" s="27"/>
      <c r="AK15" s="32"/>
    </row>
    <row r="16" spans="2:37" ht="16.5" thickBot="1">
      <c r="B16" s="35" t="s">
        <v>9</v>
      </c>
      <c r="C16" s="36">
        <v>1</v>
      </c>
      <c r="D16" s="25" t="s">
        <v>10</v>
      </c>
      <c r="E16" s="25"/>
      <c r="F16" s="26">
        <f>SUM(F10:F15)</f>
        <v>0</v>
      </c>
      <c r="G16" s="26">
        <f>SUM(G10:G15)</f>
        <v>1</v>
      </c>
      <c r="H16" s="26">
        <f aca="true" t="shared" si="0" ref="H16:AI16">SUM(H10:H15)/1000</f>
        <v>0.02</v>
      </c>
      <c r="I16" s="26">
        <f t="shared" si="0"/>
        <v>0</v>
      </c>
      <c r="J16" s="26">
        <f t="shared" si="0"/>
        <v>0.0065</v>
      </c>
      <c r="K16" s="26">
        <f t="shared" si="0"/>
        <v>0.00037</v>
      </c>
      <c r="L16" s="26">
        <f t="shared" si="0"/>
        <v>0.0005</v>
      </c>
      <c r="M16" s="26">
        <f t="shared" si="0"/>
        <v>0.00525</v>
      </c>
      <c r="N16" s="26">
        <f t="shared" si="0"/>
        <v>0</v>
      </c>
      <c r="O16" s="26">
        <f t="shared" si="0"/>
        <v>0.0031</v>
      </c>
      <c r="P16" s="26">
        <f t="shared" si="0"/>
        <v>0.0025</v>
      </c>
      <c r="Q16" s="26">
        <f t="shared" si="0"/>
        <v>0.0525</v>
      </c>
      <c r="R16" s="26">
        <f t="shared" si="0"/>
        <v>0.131</v>
      </c>
      <c r="S16" s="26">
        <f t="shared" si="0"/>
        <v>0.00125</v>
      </c>
      <c r="T16" s="26">
        <f t="shared" si="0"/>
        <v>0.0025</v>
      </c>
      <c r="U16" s="26">
        <f t="shared" si="0"/>
        <v>0</v>
      </c>
      <c r="V16" s="26">
        <f t="shared" si="0"/>
        <v>0</v>
      </c>
      <c r="W16" s="26">
        <f t="shared" si="0"/>
        <v>0</v>
      </c>
      <c r="X16" s="26">
        <f t="shared" si="0"/>
        <v>0</v>
      </c>
      <c r="Y16" s="26">
        <f t="shared" si="0"/>
        <v>0</v>
      </c>
      <c r="Z16" s="26">
        <f t="shared" si="0"/>
        <v>0</v>
      </c>
      <c r="AA16" s="26">
        <f t="shared" si="0"/>
        <v>0</v>
      </c>
      <c r="AB16" s="26">
        <f t="shared" si="0"/>
        <v>0</v>
      </c>
      <c r="AC16" s="26">
        <f t="shared" si="0"/>
        <v>0</v>
      </c>
      <c r="AD16" s="26">
        <f t="shared" si="0"/>
        <v>0</v>
      </c>
      <c r="AE16" s="26">
        <f t="shared" si="0"/>
        <v>0</v>
      </c>
      <c r="AF16" s="26">
        <f t="shared" si="0"/>
        <v>0</v>
      </c>
      <c r="AG16" s="26">
        <f t="shared" si="0"/>
        <v>0</v>
      </c>
      <c r="AH16" s="26">
        <f t="shared" si="0"/>
        <v>0</v>
      </c>
      <c r="AI16" s="26">
        <f t="shared" si="0"/>
        <v>0.1</v>
      </c>
      <c r="AJ16" s="27"/>
      <c r="AK16" s="34"/>
    </row>
    <row r="17" spans="2:37" ht="16.5" thickBot="1">
      <c r="B17" s="37" t="s">
        <v>11</v>
      </c>
      <c r="C17" s="38">
        <v>100</v>
      </c>
      <c r="D17" s="28" t="s">
        <v>10</v>
      </c>
      <c r="E17" s="28"/>
      <c r="F17" s="26">
        <f>F16*C17</f>
        <v>0</v>
      </c>
      <c r="G17" s="26">
        <f>G16*C17</f>
        <v>100</v>
      </c>
      <c r="H17" s="26">
        <f>H16*C17</f>
        <v>2</v>
      </c>
      <c r="I17" s="26">
        <f>I16*C17</f>
        <v>0</v>
      </c>
      <c r="J17" s="26">
        <f>J16*C17</f>
        <v>0.65</v>
      </c>
      <c r="K17" s="26">
        <f>K16*C17</f>
        <v>0.037</v>
      </c>
      <c r="L17" s="26">
        <f>L16*C17</f>
        <v>0.05</v>
      </c>
      <c r="M17" s="26">
        <f>M16*C17</f>
        <v>0.525</v>
      </c>
      <c r="N17" s="26">
        <f>N16*C17</f>
        <v>0</v>
      </c>
      <c r="O17" s="26">
        <f>O16*C17</f>
        <v>0.31</v>
      </c>
      <c r="P17" s="26">
        <f>P16*C17</f>
        <v>0.25</v>
      </c>
      <c r="Q17" s="26">
        <f>Q16*C17</f>
        <v>5.25</v>
      </c>
      <c r="R17" s="26">
        <f>R16*C17</f>
        <v>13.100000000000001</v>
      </c>
      <c r="S17" s="26">
        <f>S16*C17</f>
        <v>0.125</v>
      </c>
      <c r="T17" s="26">
        <f>T16*C17</f>
        <v>0.25</v>
      </c>
      <c r="U17" s="26">
        <f>U16*C17</f>
        <v>0</v>
      </c>
      <c r="V17" s="26">
        <f>V16*C17</f>
        <v>0</v>
      </c>
      <c r="W17" s="26">
        <f>W16*C17</f>
        <v>0</v>
      </c>
      <c r="X17" s="26">
        <f>X16*C17</f>
        <v>0</v>
      </c>
      <c r="Y17" s="26">
        <f>Y16*C17</f>
        <v>0</v>
      </c>
      <c r="Z17" s="26">
        <f>Z16*C17</f>
        <v>0</v>
      </c>
      <c r="AA17" s="26">
        <f>AA16*C17</f>
        <v>0</v>
      </c>
      <c r="AB17" s="26">
        <f>AB16*C17</f>
        <v>0</v>
      </c>
      <c r="AC17" s="26">
        <f>AC16*C17</f>
        <v>0</v>
      </c>
      <c r="AD17" s="26">
        <f>AD16*C17</f>
        <v>0</v>
      </c>
      <c r="AE17" s="26">
        <f>AE16*C17</f>
        <v>0</v>
      </c>
      <c r="AF17" s="26">
        <f>AF16*C17</f>
        <v>0</v>
      </c>
      <c r="AG17" s="26">
        <f>AG16*C17</f>
        <v>0</v>
      </c>
      <c r="AH17" s="26">
        <f>AH16*C17</f>
        <v>0</v>
      </c>
      <c r="AI17" s="26">
        <f>AI16*C17</f>
        <v>10</v>
      </c>
      <c r="AJ17" s="27"/>
      <c r="AK17" s="34"/>
    </row>
    <row r="18" spans="2:37" ht="16.5" thickBot="1">
      <c r="B18" s="126" t="s">
        <v>12</v>
      </c>
      <c r="C18" s="127"/>
      <c r="D18" s="128"/>
      <c r="E18" s="25"/>
      <c r="F18" s="26"/>
      <c r="G18" s="26">
        <v>10.8</v>
      </c>
      <c r="H18" s="26">
        <v>25.85</v>
      </c>
      <c r="I18" s="26"/>
      <c r="J18" s="26">
        <v>11</v>
      </c>
      <c r="K18" s="26">
        <v>42</v>
      </c>
      <c r="L18" s="26">
        <v>83</v>
      </c>
      <c r="M18" s="26">
        <v>451</v>
      </c>
      <c r="N18" s="26"/>
      <c r="O18" s="26">
        <v>15</v>
      </c>
      <c r="P18" s="26">
        <v>15</v>
      </c>
      <c r="Q18" s="26">
        <v>32</v>
      </c>
      <c r="R18" s="40">
        <v>123</v>
      </c>
      <c r="S18" s="40">
        <v>27</v>
      </c>
      <c r="T18" s="40">
        <v>124</v>
      </c>
      <c r="U18" s="40">
        <v>50</v>
      </c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>
        <v>50</v>
      </c>
      <c r="AJ18" s="40"/>
      <c r="AK18" s="34"/>
    </row>
    <row r="19" spans="2:37" ht="16.5" thickBot="1">
      <c r="B19" s="129" t="s">
        <v>13</v>
      </c>
      <c r="C19" s="130"/>
      <c r="D19" s="130"/>
      <c r="E19" s="41"/>
      <c r="F19" s="42">
        <f>F18*F17</f>
        <v>0</v>
      </c>
      <c r="G19" s="42">
        <f aca="true" t="shared" si="1" ref="G19:AI19">G17*G18</f>
        <v>1080</v>
      </c>
      <c r="H19" s="42">
        <f t="shared" si="1"/>
        <v>51.7</v>
      </c>
      <c r="I19" s="42">
        <f t="shared" si="1"/>
        <v>0</v>
      </c>
      <c r="J19" s="42">
        <f t="shared" si="1"/>
        <v>7.15</v>
      </c>
      <c r="K19" s="42">
        <f t="shared" si="1"/>
        <v>1.5539999999999998</v>
      </c>
      <c r="L19" s="42">
        <f t="shared" si="1"/>
        <v>4.15</v>
      </c>
      <c r="M19" s="42">
        <f t="shared" si="1"/>
        <v>236.775</v>
      </c>
      <c r="N19" s="42">
        <f t="shared" si="1"/>
        <v>0</v>
      </c>
      <c r="O19" s="42">
        <f t="shared" si="1"/>
        <v>4.65</v>
      </c>
      <c r="P19" s="42">
        <f t="shared" si="1"/>
        <v>3.75</v>
      </c>
      <c r="Q19" s="42">
        <f t="shared" si="1"/>
        <v>168</v>
      </c>
      <c r="R19" s="42">
        <f t="shared" si="1"/>
        <v>1611.3000000000002</v>
      </c>
      <c r="S19" s="42">
        <f t="shared" si="1"/>
        <v>3.375</v>
      </c>
      <c r="T19" s="42">
        <f t="shared" si="1"/>
        <v>31</v>
      </c>
      <c r="U19" s="42">
        <f t="shared" si="1"/>
        <v>0</v>
      </c>
      <c r="V19" s="42">
        <f t="shared" si="1"/>
        <v>0</v>
      </c>
      <c r="W19" s="42">
        <f t="shared" si="1"/>
        <v>0</v>
      </c>
      <c r="X19" s="42">
        <f t="shared" si="1"/>
        <v>0</v>
      </c>
      <c r="Y19" s="42">
        <f t="shared" si="1"/>
        <v>0</v>
      </c>
      <c r="Z19" s="42">
        <f t="shared" si="1"/>
        <v>0</v>
      </c>
      <c r="AA19" s="42">
        <f t="shared" si="1"/>
        <v>0</v>
      </c>
      <c r="AB19" s="42">
        <f t="shared" si="1"/>
        <v>0</v>
      </c>
      <c r="AC19" s="42">
        <f t="shared" si="1"/>
        <v>0</v>
      </c>
      <c r="AD19" s="42">
        <f t="shared" si="1"/>
        <v>0</v>
      </c>
      <c r="AE19" s="42">
        <f t="shared" si="1"/>
        <v>0</v>
      </c>
      <c r="AF19" s="42">
        <f t="shared" si="1"/>
        <v>0</v>
      </c>
      <c r="AG19" s="42">
        <f t="shared" si="1"/>
        <v>0</v>
      </c>
      <c r="AH19" s="42">
        <f t="shared" si="1"/>
        <v>0</v>
      </c>
      <c r="AI19" s="42">
        <f t="shared" si="1"/>
        <v>500</v>
      </c>
      <c r="AJ19" s="43">
        <f>SUM(F19:AI19)</f>
        <v>3703.4040000000005</v>
      </c>
      <c r="AK19" s="34">
        <f>AJ19/C17</f>
        <v>37.034040000000005</v>
      </c>
    </row>
    <row r="20" spans="2:37" ht="15.75">
      <c r="B20" s="131" t="s">
        <v>14</v>
      </c>
      <c r="C20" s="127"/>
      <c r="D20" s="127"/>
      <c r="E20" s="44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6"/>
      <c r="AA20" s="46"/>
      <c r="AB20" s="46"/>
      <c r="AC20" s="46"/>
      <c r="AD20" s="46"/>
      <c r="AE20" s="46"/>
      <c r="AF20" s="46"/>
      <c r="AG20" s="46"/>
      <c r="AH20" s="47"/>
      <c r="AI20" s="48"/>
      <c r="AJ20" s="46"/>
      <c r="AK20" s="34"/>
    </row>
    <row r="21" spans="2:37" ht="18.75">
      <c r="B21" s="112" t="s">
        <v>185</v>
      </c>
      <c r="C21" s="113"/>
      <c r="D21" s="113"/>
      <c r="E21" s="80" t="s">
        <v>97</v>
      </c>
      <c r="F21" s="82"/>
      <c r="G21" s="82"/>
      <c r="H21" s="82"/>
      <c r="I21" s="82"/>
      <c r="J21" s="82">
        <v>4</v>
      </c>
      <c r="K21" s="82">
        <v>0.37</v>
      </c>
      <c r="L21" s="82">
        <v>0.5</v>
      </c>
      <c r="M21" s="82"/>
      <c r="N21" s="82"/>
      <c r="O21" s="82">
        <v>3.1</v>
      </c>
      <c r="P21" s="82">
        <v>2.5</v>
      </c>
      <c r="Q21" s="82"/>
      <c r="R21" s="82">
        <v>131</v>
      </c>
      <c r="S21" s="82">
        <v>1.25</v>
      </c>
      <c r="T21" s="82">
        <v>2.5</v>
      </c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26"/>
      <c r="AH21" s="26"/>
      <c r="AI21" s="26"/>
      <c r="AJ21" s="27"/>
      <c r="AK21" s="34"/>
    </row>
    <row r="22" spans="2:37" ht="18.75">
      <c r="B22" s="114" t="s">
        <v>170</v>
      </c>
      <c r="C22" s="115"/>
      <c r="D22" s="116"/>
      <c r="E22" s="80">
        <v>150</v>
      </c>
      <c r="F22" s="82"/>
      <c r="G22" s="82"/>
      <c r="H22" s="82"/>
      <c r="I22" s="82"/>
      <c r="J22" s="82">
        <v>2.5</v>
      </c>
      <c r="K22" s="82"/>
      <c r="L22" s="82"/>
      <c r="M22" s="82">
        <v>5.25</v>
      </c>
      <c r="N22" s="82"/>
      <c r="O22" s="82"/>
      <c r="P22" s="82"/>
      <c r="Q22" s="82">
        <v>52.5</v>
      </c>
      <c r="R22" s="82"/>
      <c r="S22" s="82"/>
      <c r="T22" s="82"/>
      <c r="U22" s="82"/>
      <c r="V22" s="82"/>
      <c r="W22" s="82"/>
      <c r="X22" s="82"/>
      <c r="Y22" s="83"/>
      <c r="Z22" s="83"/>
      <c r="AA22" s="83"/>
      <c r="AB22" s="83"/>
      <c r="AC22" s="83"/>
      <c r="AD22" s="83"/>
      <c r="AE22" s="83"/>
      <c r="AF22" s="83"/>
      <c r="AG22" s="29"/>
      <c r="AH22" s="29"/>
      <c r="AI22" s="29"/>
      <c r="AJ22" s="27"/>
      <c r="AK22" s="34"/>
    </row>
    <row r="23" spans="2:37" ht="18.75">
      <c r="B23" s="114" t="s">
        <v>66</v>
      </c>
      <c r="C23" s="115"/>
      <c r="D23" s="116"/>
      <c r="E23" s="80">
        <v>20</v>
      </c>
      <c r="F23" s="82"/>
      <c r="G23" s="82"/>
      <c r="H23" s="82">
        <v>20</v>
      </c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3"/>
      <c r="Z23" s="83"/>
      <c r="AA23" s="83"/>
      <c r="AB23" s="83"/>
      <c r="AC23" s="83"/>
      <c r="AD23" s="83"/>
      <c r="AE23" s="83"/>
      <c r="AF23" s="83"/>
      <c r="AG23" s="29"/>
      <c r="AH23" s="29"/>
      <c r="AI23" s="29"/>
      <c r="AJ23" s="27"/>
      <c r="AK23" s="34"/>
    </row>
    <row r="24" spans="2:37" ht="18.75">
      <c r="B24" s="114" t="s">
        <v>31</v>
      </c>
      <c r="C24" s="115"/>
      <c r="D24" s="116"/>
      <c r="E24" s="80">
        <v>200</v>
      </c>
      <c r="F24" s="82"/>
      <c r="G24" s="82">
        <v>1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3"/>
      <c r="Z24" s="83"/>
      <c r="AA24" s="83"/>
      <c r="AB24" s="83"/>
      <c r="AC24" s="83"/>
      <c r="AD24" s="83"/>
      <c r="AE24" s="83"/>
      <c r="AF24" s="83"/>
      <c r="AG24" s="29"/>
      <c r="AH24" s="29"/>
      <c r="AI24" s="29"/>
      <c r="AJ24" s="27"/>
      <c r="AK24" s="34"/>
    </row>
    <row r="25" spans="2:37" ht="18.75">
      <c r="B25" s="114"/>
      <c r="C25" s="115"/>
      <c r="D25" s="116"/>
      <c r="E25" s="80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4"/>
      <c r="Y25" s="85"/>
      <c r="Z25" s="86"/>
      <c r="AA25" s="86"/>
      <c r="AB25" s="86"/>
      <c r="AC25" s="86"/>
      <c r="AD25" s="86"/>
      <c r="AE25" s="86"/>
      <c r="AF25" s="86"/>
      <c r="AG25" s="29"/>
      <c r="AH25" s="29"/>
      <c r="AI25" s="29"/>
      <c r="AJ25" s="27"/>
      <c r="AK25" s="34"/>
    </row>
    <row r="26" spans="2:37" ht="18.75">
      <c r="B26" s="112" t="s">
        <v>186</v>
      </c>
      <c r="C26" s="113"/>
      <c r="D26" s="113"/>
      <c r="E26" s="80">
        <v>100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4"/>
      <c r="Y26" s="82"/>
      <c r="Z26" s="82"/>
      <c r="AA26" s="82"/>
      <c r="AB26" s="82"/>
      <c r="AC26" s="82"/>
      <c r="AD26" s="82"/>
      <c r="AE26" s="82"/>
      <c r="AF26" s="82"/>
      <c r="AG26" s="29"/>
      <c r="AH26" s="29"/>
      <c r="AI26" s="19">
        <v>100</v>
      </c>
      <c r="AJ26" s="27"/>
      <c r="AK26" s="34"/>
    </row>
    <row r="27" spans="2:37" ht="16.5" thickBot="1">
      <c r="B27" s="35" t="s">
        <v>9</v>
      </c>
      <c r="C27" s="36">
        <v>1</v>
      </c>
      <c r="D27" s="25" t="s">
        <v>10</v>
      </c>
      <c r="E27" s="25"/>
      <c r="F27" s="26">
        <f>SUM(F21:F26)</f>
        <v>0</v>
      </c>
      <c r="G27" s="26">
        <f>SUM(G21:G26)</f>
        <v>1</v>
      </c>
      <c r="H27" s="26">
        <f aca="true" t="shared" si="2" ref="H27:AI27">SUM(H21:H26)/1000</f>
        <v>0.02</v>
      </c>
      <c r="I27" s="26">
        <f t="shared" si="2"/>
        <v>0</v>
      </c>
      <c r="J27" s="26">
        <f t="shared" si="2"/>
        <v>0.0065</v>
      </c>
      <c r="K27" s="26">
        <f t="shared" si="2"/>
        <v>0.00037</v>
      </c>
      <c r="L27" s="26">
        <f t="shared" si="2"/>
        <v>0.0005</v>
      </c>
      <c r="M27" s="26">
        <f t="shared" si="2"/>
        <v>0.00525</v>
      </c>
      <c r="N27" s="26">
        <f t="shared" si="2"/>
        <v>0</v>
      </c>
      <c r="O27" s="26">
        <f t="shared" si="2"/>
        <v>0.0031</v>
      </c>
      <c r="P27" s="26">
        <f t="shared" si="2"/>
        <v>0.0025</v>
      </c>
      <c r="Q27" s="26">
        <f t="shared" si="2"/>
        <v>0.0525</v>
      </c>
      <c r="R27" s="26">
        <f t="shared" si="2"/>
        <v>0.131</v>
      </c>
      <c r="S27" s="26">
        <f t="shared" si="2"/>
        <v>0.00125</v>
      </c>
      <c r="T27" s="26">
        <f t="shared" si="2"/>
        <v>0.0025</v>
      </c>
      <c r="U27" s="26">
        <f t="shared" si="2"/>
        <v>0</v>
      </c>
      <c r="V27" s="26">
        <f t="shared" si="2"/>
        <v>0</v>
      </c>
      <c r="W27" s="26">
        <f t="shared" si="2"/>
        <v>0</v>
      </c>
      <c r="X27" s="26">
        <f t="shared" si="2"/>
        <v>0</v>
      </c>
      <c r="Y27" s="26">
        <f t="shared" si="2"/>
        <v>0</v>
      </c>
      <c r="Z27" s="26">
        <f t="shared" si="2"/>
        <v>0</v>
      </c>
      <c r="AA27" s="26">
        <f t="shared" si="2"/>
        <v>0</v>
      </c>
      <c r="AB27" s="26">
        <f t="shared" si="2"/>
        <v>0</v>
      </c>
      <c r="AC27" s="26">
        <f t="shared" si="2"/>
        <v>0</v>
      </c>
      <c r="AD27" s="26">
        <f t="shared" si="2"/>
        <v>0</v>
      </c>
      <c r="AE27" s="26">
        <f t="shared" si="2"/>
        <v>0</v>
      </c>
      <c r="AF27" s="26">
        <f t="shared" si="2"/>
        <v>0</v>
      </c>
      <c r="AG27" s="26">
        <f t="shared" si="2"/>
        <v>0</v>
      </c>
      <c r="AH27" s="26">
        <f t="shared" si="2"/>
        <v>0</v>
      </c>
      <c r="AI27" s="26">
        <f t="shared" si="2"/>
        <v>0.1</v>
      </c>
      <c r="AJ27" s="27"/>
      <c r="AK27" s="34"/>
    </row>
    <row r="28" spans="2:37" ht="16.5" thickBot="1">
      <c r="B28" s="37" t="s">
        <v>11</v>
      </c>
      <c r="C28" s="38">
        <v>100</v>
      </c>
      <c r="D28" s="28" t="s">
        <v>10</v>
      </c>
      <c r="E28" s="28"/>
      <c r="F28" s="26">
        <f>F27*C28</f>
        <v>0</v>
      </c>
      <c r="G28" s="26">
        <f>G27*C28</f>
        <v>100</v>
      </c>
      <c r="H28" s="26">
        <f>H27*C28</f>
        <v>2</v>
      </c>
      <c r="I28" s="26">
        <f>I27*C28</f>
        <v>0</v>
      </c>
      <c r="J28" s="26">
        <f>J27*C28</f>
        <v>0.65</v>
      </c>
      <c r="K28" s="26">
        <f>K27*C28</f>
        <v>0.037</v>
      </c>
      <c r="L28" s="26">
        <f>L27*C28</f>
        <v>0.05</v>
      </c>
      <c r="M28" s="26">
        <f>M27*C28</f>
        <v>0.525</v>
      </c>
      <c r="N28" s="26">
        <f>N27*C28</f>
        <v>0</v>
      </c>
      <c r="O28" s="26">
        <f>O27*C28</f>
        <v>0.31</v>
      </c>
      <c r="P28" s="26">
        <f>P27*C28</f>
        <v>0.25</v>
      </c>
      <c r="Q28" s="26">
        <f>Q27*C28</f>
        <v>5.25</v>
      </c>
      <c r="R28" s="26">
        <f>R27*C28</f>
        <v>13.100000000000001</v>
      </c>
      <c r="S28" s="26">
        <f>S27*C28</f>
        <v>0.125</v>
      </c>
      <c r="T28" s="26">
        <f>T27*C28</f>
        <v>0.25</v>
      </c>
      <c r="U28" s="26">
        <f>U27*C28</f>
        <v>0</v>
      </c>
      <c r="V28" s="26">
        <f>V27*C28</f>
        <v>0</v>
      </c>
      <c r="W28" s="26">
        <f>W27*C28</f>
        <v>0</v>
      </c>
      <c r="X28" s="26">
        <f>X27*C28</f>
        <v>0</v>
      </c>
      <c r="Y28" s="26">
        <f>Y27*C28</f>
        <v>0</v>
      </c>
      <c r="Z28" s="26">
        <f>Z27*C28</f>
        <v>0</v>
      </c>
      <c r="AA28" s="26">
        <f>AA27*C28</f>
        <v>0</v>
      </c>
      <c r="AB28" s="26">
        <f>AB27*C28</f>
        <v>0</v>
      </c>
      <c r="AC28" s="26">
        <f>AC27*C28</f>
        <v>0</v>
      </c>
      <c r="AD28" s="26">
        <f>AD27*C28</f>
        <v>0</v>
      </c>
      <c r="AE28" s="26">
        <f>AE27*C28</f>
        <v>0</v>
      </c>
      <c r="AF28" s="26">
        <f>AF27*C28</f>
        <v>0</v>
      </c>
      <c r="AG28" s="26">
        <f>AG27*C28</f>
        <v>0</v>
      </c>
      <c r="AH28" s="26">
        <f>AH27*C28</f>
        <v>0</v>
      </c>
      <c r="AI28" s="26">
        <f>AI27*C28</f>
        <v>10</v>
      </c>
      <c r="AJ28" s="27"/>
      <c r="AK28" s="34"/>
    </row>
    <row r="29" spans="2:37" ht="16.5" thickBot="1">
      <c r="B29" s="126" t="s">
        <v>12</v>
      </c>
      <c r="C29" s="127"/>
      <c r="D29" s="128"/>
      <c r="E29" s="25"/>
      <c r="F29" s="26"/>
      <c r="G29" s="26">
        <v>10.8</v>
      </c>
      <c r="H29" s="26">
        <v>25.85</v>
      </c>
      <c r="I29" s="26"/>
      <c r="J29" s="26">
        <v>11</v>
      </c>
      <c r="K29" s="26">
        <v>42</v>
      </c>
      <c r="L29" s="26">
        <v>83</v>
      </c>
      <c r="M29" s="26">
        <v>451</v>
      </c>
      <c r="N29" s="26"/>
      <c r="O29" s="26">
        <v>15</v>
      </c>
      <c r="P29" s="26">
        <v>15</v>
      </c>
      <c r="Q29" s="26">
        <v>32</v>
      </c>
      <c r="R29" s="40">
        <v>123</v>
      </c>
      <c r="S29" s="40">
        <v>27</v>
      </c>
      <c r="T29" s="40">
        <v>124</v>
      </c>
      <c r="U29" s="40">
        <v>50</v>
      </c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>
        <v>50</v>
      </c>
      <c r="AJ29" s="40"/>
      <c r="AK29" s="34"/>
    </row>
    <row r="30" spans="2:37" ht="16.5" thickBot="1">
      <c r="B30" s="132" t="s">
        <v>13</v>
      </c>
      <c r="C30" s="133"/>
      <c r="D30" s="133"/>
      <c r="E30" s="49"/>
      <c r="F30" s="42">
        <f>F29*F28</f>
        <v>0</v>
      </c>
      <c r="G30" s="42">
        <f aca="true" t="shared" si="3" ref="G30:AI30">G28*G29</f>
        <v>1080</v>
      </c>
      <c r="H30" s="42">
        <f t="shared" si="3"/>
        <v>51.7</v>
      </c>
      <c r="I30" s="42">
        <f t="shared" si="3"/>
        <v>0</v>
      </c>
      <c r="J30" s="42">
        <f t="shared" si="3"/>
        <v>7.15</v>
      </c>
      <c r="K30" s="42">
        <f t="shared" si="3"/>
        <v>1.5539999999999998</v>
      </c>
      <c r="L30" s="42">
        <f t="shared" si="3"/>
        <v>4.15</v>
      </c>
      <c r="M30" s="42">
        <f t="shared" si="3"/>
        <v>236.775</v>
      </c>
      <c r="N30" s="42">
        <f t="shared" si="3"/>
        <v>0</v>
      </c>
      <c r="O30" s="42">
        <f t="shared" si="3"/>
        <v>4.65</v>
      </c>
      <c r="P30" s="42">
        <f t="shared" si="3"/>
        <v>3.75</v>
      </c>
      <c r="Q30" s="42">
        <f t="shared" si="3"/>
        <v>168</v>
      </c>
      <c r="R30" s="42">
        <f t="shared" si="3"/>
        <v>1611.3000000000002</v>
      </c>
      <c r="S30" s="42">
        <f t="shared" si="3"/>
        <v>3.375</v>
      </c>
      <c r="T30" s="42">
        <f t="shared" si="3"/>
        <v>31</v>
      </c>
      <c r="U30" s="42">
        <f t="shared" si="3"/>
        <v>0</v>
      </c>
      <c r="V30" s="42">
        <f t="shared" si="3"/>
        <v>0</v>
      </c>
      <c r="W30" s="42">
        <f t="shared" si="3"/>
        <v>0</v>
      </c>
      <c r="X30" s="42">
        <f t="shared" si="3"/>
        <v>0</v>
      </c>
      <c r="Y30" s="42">
        <f t="shared" si="3"/>
        <v>0</v>
      </c>
      <c r="Z30" s="42">
        <f t="shared" si="3"/>
        <v>0</v>
      </c>
      <c r="AA30" s="42">
        <f t="shared" si="3"/>
        <v>0</v>
      </c>
      <c r="AB30" s="42">
        <f t="shared" si="3"/>
        <v>0</v>
      </c>
      <c r="AC30" s="42">
        <f t="shared" si="3"/>
        <v>0</v>
      </c>
      <c r="AD30" s="42">
        <f>AD28*AD29</f>
        <v>0</v>
      </c>
      <c r="AE30" s="42">
        <f t="shared" si="3"/>
        <v>0</v>
      </c>
      <c r="AF30" s="42">
        <f t="shared" si="3"/>
        <v>0</v>
      </c>
      <c r="AG30" s="42">
        <f>AG28*AG29</f>
        <v>0</v>
      </c>
      <c r="AH30" s="42">
        <f t="shared" si="3"/>
        <v>0</v>
      </c>
      <c r="AI30" s="42">
        <f t="shared" si="3"/>
        <v>500</v>
      </c>
      <c r="AJ30" s="43">
        <f>SUM(F30:AI30)</f>
        <v>3703.4040000000005</v>
      </c>
      <c r="AK30" s="34">
        <f>AJ30/C28</f>
        <v>37.034040000000005</v>
      </c>
    </row>
    <row r="31" spans="2:37" ht="15.75">
      <c r="B31" s="99" t="s">
        <v>15</v>
      </c>
      <c r="C31" s="100"/>
      <c r="D31" s="100"/>
      <c r="E31" s="50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2"/>
      <c r="AK31" s="34"/>
    </row>
    <row r="32" spans="2:37" ht="18.75">
      <c r="B32" s="112" t="s">
        <v>61</v>
      </c>
      <c r="C32" s="113"/>
      <c r="D32" s="113"/>
      <c r="E32" s="80" t="s">
        <v>62</v>
      </c>
      <c r="F32" s="82"/>
      <c r="G32" s="82"/>
      <c r="H32" s="82"/>
      <c r="I32" s="82"/>
      <c r="J32" s="82">
        <v>2.5</v>
      </c>
      <c r="K32" s="82">
        <v>2.5</v>
      </c>
      <c r="L32" s="82">
        <v>5</v>
      </c>
      <c r="M32" s="82"/>
      <c r="N32" s="82">
        <v>30.8</v>
      </c>
      <c r="O32" s="82">
        <v>12</v>
      </c>
      <c r="P32" s="82">
        <v>12.5</v>
      </c>
      <c r="Q32" s="82"/>
      <c r="R32" s="82"/>
      <c r="S32" s="82"/>
      <c r="T32" s="82">
        <v>3</v>
      </c>
      <c r="U32" s="82"/>
      <c r="V32" s="82">
        <v>50</v>
      </c>
      <c r="W32" s="82">
        <v>25</v>
      </c>
      <c r="X32" s="82">
        <v>10</v>
      </c>
      <c r="Y32" s="82"/>
      <c r="Z32" s="82"/>
      <c r="AA32" s="82"/>
      <c r="AB32" s="82"/>
      <c r="AC32" s="82"/>
      <c r="AD32" s="82"/>
      <c r="AE32" s="82"/>
      <c r="AF32" s="82"/>
      <c r="AG32" s="26"/>
      <c r="AH32" s="26"/>
      <c r="AI32" s="26"/>
      <c r="AJ32" s="27"/>
      <c r="AK32" s="34"/>
    </row>
    <row r="33" spans="2:37" ht="18.75">
      <c r="B33" s="114" t="s">
        <v>184</v>
      </c>
      <c r="C33" s="115"/>
      <c r="D33" s="116"/>
      <c r="E33" s="80">
        <v>50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>
        <v>53</v>
      </c>
      <c r="Z33" s="82"/>
      <c r="AA33" s="82"/>
      <c r="AB33" s="82"/>
      <c r="AC33" s="82"/>
      <c r="AD33" s="82"/>
      <c r="AE33" s="82"/>
      <c r="AF33" s="82"/>
      <c r="AG33" s="26"/>
      <c r="AH33" s="26"/>
      <c r="AI33" s="26"/>
      <c r="AJ33" s="27"/>
      <c r="AK33" s="34"/>
    </row>
    <row r="34" spans="2:37" ht="18.75">
      <c r="B34" s="114" t="s">
        <v>187</v>
      </c>
      <c r="C34" s="115"/>
      <c r="D34" s="116"/>
      <c r="E34" s="80" t="s">
        <v>117</v>
      </c>
      <c r="F34" s="82"/>
      <c r="G34" s="82"/>
      <c r="H34" s="82"/>
      <c r="I34" s="82"/>
      <c r="J34" s="82">
        <v>3</v>
      </c>
      <c r="K34" s="82"/>
      <c r="L34" s="82">
        <v>7.04</v>
      </c>
      <c r="M34" s="82">
        <v>4</v>
      </c>
      <c r="N34" s="82">
        <v>254.85</v>
      </c>
      <c r="O34" s="82">
        <v>15.75</v>
      </c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>
        <v>160.5</v>
      </c>
      <c r="AB34" s="82">
        <v>3.75</v>
      </c>
      <c r="AC34" s="82"/>
      <c r="AD34" s="82"/>
      <c r="AE34" s="82"/>
      <c r="AF34" s="82"/>
      <c r="AG34" s="26"/>
      <c r="AH34" s="26"/>
      <c r="AI34" s="26"/>
      <c r="AJ34" s="27"/>
      <c r="AK34" s="34"/>
    </row>
    <row r="35" spans="2:37" ht="18.75">
      <c r="B35" s="114" t="s">
        <v>98</v>
      </c>
      <c r="C35" s="115"/>
      <c r="D35" s="116"/>
      <c r="E35" s="80">
        <v>200</v>
      </c>
      <c r="F35" s="82"/>
      <c r="G35" s="82"/>
      <c r="H35" s="82"/>
      <c r="I35" s="82"/>
      <c r="J35" s="82"/>
      <c r="K35" s="82">
        <v>20</v>
      </c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>
        <v>20</v>
      </c>
      <c r="AA35" s="82"/>
      <c r="AB35" s="82"/>
      <c r="AC35" s="82"/>
      <c r="AD35" s="82"/>
      <c r="AE35" s="82"/>
      <c r="AF35" s="82"/>
      <c r="AG35" s="26"/>
      <c r="AH35" s="26"/>
      <c r="AI35" s="26"/>
      <c r="AJ35" s="27"/>
      <c r="AK35" s="34"/>
    </row>
    <row r="36" spans="2:37" ht="18.75">
      <c r="B36" s="114" t="s">
        <v>66</v>
      </c>
      <c r="C36" s="115"/>
      <c r="D36" s="116"/>
      <c r="E36" s="80">
        <v>40</v>
      </c>
      <c r="F36" s="82"/>
      <c r="G36" s="82"/>
      <c r="H36" s="82">
        <v>40</v>
      </c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26"/>
      <c r="AH36" s="26"/>
      <c r="AI36" s="26"/>
      <c r="AJ36" s="27"/>
      <c r="AK36" s="34"/>
    </row>
    <row r="37" spans="2:37" ht="18.75">
      <c r="B37" s="112" t="s">
        <v>120</v>
      </c>
      <c r="C37" s="113"/>
      <c r="D37" s="113"/>
      <c r="E37" s="80">
        <v>50</v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>
        <v>50</v>
      </c>
      <c r="AD37" s="82"/>
      <c r="AE37" s="82"/>
      <c r="AF37" s="82"/>
      <c r="AG37" s="26"/>
      <c r="AH37" s="26"/>
      <c r="AI37" s="26"/>
      <c r="AJ37" s="27"/>
      <c r="AK37" s="34"/>
    </row>
    <row r="38" spans="2:37" ht="16.5" thickBot="1">
      <c r="B38" s="35" t="s">
        <v>9</v>
      </c>
      <c r="C38" s="36">
        <v>1</v>
      </c>
      <c r="D38" s="25" t="s">
        <v>10</v>
      </c>
      <c r="E38" s="25"/>
      <c r="F38" s="26">
        <f aca="true" t="shared" si="4" ref="F38:AI38">SUM(F32:F37)/1000</f>
        <v>0</v>
      </c>
      <c r="G38" s="26">
        <f t="shared" si="4"/>
        <v>0</v>
      </c>
      <c r="H38" s="26">
        <f t="shared" si="4"/>
        <v>0.04</v>
      </c>
      <c r="I38" s="26">
        <f t="shared" si="4"/>
        <v>0</v>
      </c>
      <c r="J38" s="26">
        <f t="shared" si="4"/>
        <v>0.0055</v>
      </c>
      <c r="K38" s="26">
        <f t="shared" si="4"/>
        <v>0.0225</v>
      </c>
      <c r="L38" s="26">
        <f t="shared" si="4"/>
        <v>0.012039999999999999</v>
      </c>
      <c r="M38" s="26">
        <f t="shared" si="4"/>
        <v>0.004</v>
      </c>
      <c r="N38" s="26">
        <f t="shared" si="4"/>
        <v>0.28564999999999996</v>
      </c>
      <c r="O38" s="26">
        <f t="shared" si="4"/>
        <v>0.02775</v>
      </c>
      <c r="P38" s="26">
        <f t="shared" si="4"/>
        <v>0.0125</v>
      </c>
      <c r="Q38" s="26">
        <f t="shared" si="4"/>
        <v>0</v>
      </c>
      <c r="R38" s="26">
        <f t="shared" si="4"/>
        <v>0</v>
      </c>
      <c r="S38" s="26">
        <f t="shared" si="4"/>
        <v>0</v>
      </c>
      <c r="T38" s="26">
        <f t="shared" si="4"/>
        <v>0.003</v>
      </c>
      <c r="U38" s="26">
        <f t="shared" si="4"/>
        <v>0</v>
      </c>
      <c r="V38" s="26">
        <f t="shared" si="4"/>
        <v>0.05</v>
      </c>
      <c r="W38" s="26">
        <f t="shared" si="4"/>
        <v>0.025</v>
      </c>
      <c r="X38" s="26">
        <f t="shared" si="4"/>
        <v>0.01</v>
      </c>
      <c r="Y38" s="26">
        <f t="shared" si="4"/>
        <v>0.053</v>
      </c>
      <c r="Z38" s="26">
        <f t="shared" si="4"/>
        <v>0.02</v>
      </c>
      <c r="AA38" s="26">
        <f t="shared" si="4"/>
        <v>0.1605</v>
      </c>
      <c r="AB38" s="26">
        <f t="shared" si="4"/>
        <v>0.00375</v>
      </c>
      <c r="AC38" s="26">
        <f t="shared" si="4"/>
        <v>0.05</v>
      </c>
      <c r="AD38" s="26">
        <f t="shared" si="4"/>
        <v>0</v>
      </c>
      <c r="AE38" s="26">
        <f t="shared" si="4"/>
        <v>0</v>
      </c>
      <c r="AF38" s="26">
        <f t="shared" si="4"/>
        <v>0</v>
      </c>
      <c r="AG38" s="26">
        <f t="shared" si="4"/>
        <v>0</v>
      </c>
      <c r="AH38" s="26">
        <f t="shared" si="4"/>
        <v>0</v>
      </c>
      <c r="AI38" s="26">
        <f t="shared" si="4"/>
        <v>0</v>
      </c>
      <c r="AJ38" s="27"/>
      <c r="AK38" s="34"/>
    </row>
    <row r="39" spans="2:37" ht="16.5" thickBot="1">
      <c r="B39" s="37" t="s">
        <v>11</v>
      </c>
      <c r="C39" s="38">
        <v>100</v>
      </c>
      <c r="D39" s="28" t="s">
        <v>10</v>
      </c>
      <c r="E39" s="28"/>
      <c r="F39" s="26">
        <f>F38*C39</f>
        <v>0</v>
      </c>
      <c r="G39" s="26">
        <f>G38*C39</f>
        <v>0</v>
      </c>
      <c r="H39" s="26">
        <f>H38*C39</f>
        <v>4</v>
      </c>
      <c r="I39" s="26">
        <f>I38*C39</f>
        <v>0</v>
      </c>
      <c r="J39" s="26">
        <f>J38*C39</f>
        <v>0.5499999999999999</v>
      </c>
      <c r="K39" s="26">
        <f>K38*C39</f>
        <v>2.25</v>
      </c>
      <c r="L39" s="26">
        <f>L38*C39</f>
        <v>1.204</v>
      </c>
      <c r="M39" s="26">
        <f>M38*C39</f>
        <v>0.4</v>
      </c>
      <c r="N39" s="26">
        <f>N38*C39</f>
        <v>28.564999999999998</v>
      </c>
      <c r="O39" s="26">
        <f>O38*C39</f>
        <v>2.775</v>
      </c>
      <c r="P39" s="26">
        <f>P38*C39</f>
        <v>1.25</v>
      </c>
      <c r="Q39" s="26">
        <f>Q38*C39</f>
        <v>0</v>
      </c>
      <c r="R39" s="26">
        <f>R38*C39</f>
        <v>0</v>
      </c>
      <c r="S39" s="26">
        <f>S38*C39</f>
        <v>0</v>
      </c>
      <c r="T39" s="26">
        <f>T38*C39</f>
        <v>0.3</v>
      </c>
      <c r="U39" s="26">
        <f>U38*C39</f>
        <v>0</v>
      </c>
      <c r="V39" s="26">
        <f>V38*C39</f>
        <v>5</v>
      </c>
      <c r="W39" s="26">
        <f>W38*C39</f>
        <v>2.5</v>
      </c>
      <c r="X39" s="26">
        <f>X38*C39</f>
        <v>1</v>
      </c>
      <c r="Y39" s="26">
        <f>Y38*C39</f>
        <v>5.3</v>
      </c>
      <c r="Z39" s="26">
        <f>Z38*C39</f>
        <v>2</v>
      </c>
      <c r="AA39" s="26">
        <f>AA38*C39</f>
        <v>16.05</v>
      </c>
      <c r="AB39" s="26">
        <f>AB38*C39</f>
        <v>0.375</v>
      </c>
      <c r="AC39" s="26">
        <f>AC38*C39</f>
        <v>5</v>
      </c>
      <c r="AD39" s="26">
        <f>AD38*C39</f>
        <v>0</v>
      </c>
      <c r="AE39" s="26">
        <f>AE38*C39</f>
        <v>0</v>
      </c>
      <c r="AF39" s="26">
        <f>AF38*C39</f>
        <v>0</v>
      </c>
      <c r="AG39" s="26">
        <f>AG38*C39</f>
        <v>0</v>
      </c>
      <c r="AH39" s="26">
        <f>AH38*C39</f>
        <v>0</v>
      </c>
      <c r="AI39" s="26">
        <f>AI38*C39</f>
        <v>0</v>
      </c>
      <c r="AJ39" s="27"/>
      <c r="AK39" s="34"/>
    </row>
    <row r="40" spans="2:37" ht="16.5" thickBot="1">
      <c r="B40" s="126" t="s">
        <v>12</v>
      </c>
      <c r="C40" s="127"/>
      <c r="D40" s="128"/>
      <c r="E40" s="25"/>
      <c r="F40" s="26"/>
      <c r="G40" s="26"/>
      <c r="H40" s="26">
        <v>25.85</v>
      </c>
      <c r="I40" s="26"/>
      <c r="J40" s="26">
        <v>11</v>
      </c>
      <c r="K40" s="26">
        <v>42</v>
      </c>
      <c r="L40" s="26">
        <v>83</v>
      </c>
      <c r="M40" s="26">
        <v>451</v>
      </c>
      <c r="N40" s="26">
        <v>10</v>
      </c>
      <c r="O40" s="26">
        <v>15</v>
      </c>
      <c r="P40" s="26">
        <v>15</v>
      </c>
      <c r="Q40" s="26"/>
      <c r="R40" s="29"/>
      <c r="S40" s="29"/>
      <c r="T40" s="29">
        <v>124</v>
      </c>
      <c r="U40" s="29"/>
      <c r="V40" s="29">
        <v>11</v>
      </c>
      <c r="W40" s="29">
        <v>11.5</v>
      </c>
      <c r="X40" s="29">
        <v>93.2</v>
      </c>
      <c r="Y40" s="29">
        <v>83.33</v>
      </c>
      <c r="Z40" s="29">
        <v>85</v>
      </c>
      <c r="AA40" s="29">
        <v>230</v>
      </c>
      <c r="AB40" s="29">
        <v>34.2</v>
      </c>
      <c r="AC40" s="29">
        <v>120</v>
      </c>
      <c r="AD40" s="29"/>
      <c r="AE40" s="29"/>
      <c r="AF40" s="29"/>
      <c r="AG40" s="29"/>
      <c r="AH40" s="29"/>
      <c r="AI40" s="29"/>
      <c r="AJ40" s="40"/>
      <c r="AK40" s="34"/>
    </row>
    <row r="41" spans="2:37" ht="16.5" thickBot="1">
      <c r="B41" s="129" t="s">
        <v>13</v>
      </c>
      <c r="C41" s="130"/>
      <c r="D41" s="130"/>
      <c r="E41" s="41"/>
      <c r="F41" s="53">
        <f aca="true" t="shared" si="5" ref="F41:AI41">F39*F40</f>
        <v>0</v>
      </c>
      <c r="G41" s="53">
        <f t="shared" si="5"/>
        <v>0</v>
      </c>
      <c r="H41" s="53">
        <f t="shared" si="5"/>
        <v>103.4</v>
      </c>
      <c r="I41" s="53">
        <f t="shared" si="5"/>
        <v>0</v>
      </c>
      <c r="J41" s="53">
        <f t="shared" si="5"/>
        <v>6.049999999999999</v>
      </c>
      <c r="K41" s="53">
        <f t="shared" si="5"/>
        <v>94.5</v>
      </c>
      <c r="L41" s="53">
        <f t="shared" si="5"/>
        <v>99.932</v>
      </c>
      <c r="M41" s="53">
        <f t="shared" si="5"/>
        <v>180.4</v>
      </c>
      <c r="N41" s="53">
        <f t="shared" si="5"/>
        <v>285.65</v>
      </c>
      <c r="O41" s="53">
        <f t="shared" si="5"/>
        <v>41.625</v>
      </c>
      <c r="P41" s="53">
        <f t="shared" si="5"/>
        <v>18.75</v>
      </c>
      <c r="Q41" s="53">
        <f t="shared" si="5"/>
        <v>0</v>
      </c>
      <c r="R41" s="53">
        <f t="shared" si="5"/>
        <v>0</v>
      </c>
      <c r="S41" s="53">
        <f t="shared" si="5"/>
        <v>0</v>
      </c>
      <c r="T41" s="53">
        <f t="shared" si="5"/>
        <v>37.199999999999996</v>
      </c>
      <c r="U41" s="53">
        <f t="shared" si="5"/>
        <v>0</v>
      </c>
      <c r="V41" s="53">
        <f t="shared" si="5"/>
        <v>55</v>
      </c>
      <c r="W41" s="53">
        <f t="shared" si="5"/>
        <v>28.75</v>
      </c>
      <c r="X41" s="53">
        <f t="shared" si="5"/>
        <v>93.2</v>
      </c>
      <c r="Y41" s="53">
        <f t="shared" si="5"/>
        <v>441.649</v>
      </c>
      <c r="Z41" s="53">
        <f t="shared" si="5"/>
        <v>170</v>
      </c>
      <c r="AA41" s="53">
        <f t="shared" si="5"/>
        <v>3691.5</v>
      </c>
      <c r="AB41" s="53">
        <f t="shared" si="5"/>
        <v>12.825000000000001</v>
      </c>
      <c r="AC41" s="53">
        <f t="shared" si="5"/>
        <v>600</v>
      </c>
      <c r="AD41" s="53">
        <f t="shared" si="5"/>
        <v>0</v>
      </c>
      <c r="AE41" s="53">
        <f t="shared" si="5"/>
        <v>0</v>
      </c>
      <c r="AF41" s="53">
        <f t="shared" si="5"/>
        <v>0</v>
      </c>
      <c r="AG41" s="53">
        <f t="shared" si="5"/>
        <v>0</v>
      </c>
      <c r="AH41" s="54">
        <f t="shared" si="5"/>
        <v>0</v>
      </c>
      <c r="AI41" s="53">
        <f t="shared" si="5"/>
        <v>0</v>
      </c>
      <c r="AJ41" s="43">
        <f>SUM(F41:AI41)</f>
        <v>5960.431</v>
      </c>
      <c r="AK41" s="34">
        <f>AJ41/C39</f>
        <v>59.60431</v>
      </c>
    </row>
    <row r="42" spans="2:37" ht="15.75">
      <c r="B42" s="131" t="s">
        <v>16</v>
      </c>
      <c r="C42" s="127"/>
      <c r="D42" s="127"/>
      <c r="E42" s="39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6"/>
      <c r="AK42" s="34"/>
    </row>
    <row r="43" spans="2:37" ht="18.75">
      <c r="B43" s="112" t="s">
        <v>61</v>
      </c>
      <c r="C43" s="113"/>
      <c r="D43" s="113"/>
      <c r="E43" s="80" t="s">
        <v>62</v>
      </c>
      <c r="F43" s="82"/>
      <c r="G43" s="82"/>
      <c r="H43" s="82"/>
      <c r="I43" s="82"/>
      <c r="J43" s="82">
        <v>2.5</v>
      </c>
      <c r="K43" s="82">
        <v>2.5</v>
      </c>
      <c r="L43" s="82">
        <v>5</v>
      </c>
      <c r="M43" s="82"/>
      <c r="N43" s="82">
        <v>30.8</v>
      </c>
      <c r="O43" s="82">
        <v>12</v>
      </c>
      <c r="P43" s="82">
        <v>12.5</v>
      </c>
      <c r="Q43" s="82"/>
      <c r="R43" s="82"/>
      <c r="S43" s="82"/>
      <c r="T43" s="82">
        <v>3</v>
      </c>
      <c r="U43" s="82"/>
      <c r="V43" s="82">
        <v>50</v>
      </c>
      <c r="W43" s="82">
        <v>25</v>
      </c>
      <c r="X43" s="82">
        <v>10</v>
      </c>
      <c r="Y43" s="82"/>
      <c r="Z43" s="82"/>
      <c r="AA43" s="82"/>
      <c r="AB43" s="82"/>
      <c r="AC43" s="82"/>
      <c r="AD43" s="82"/>
      <c r="AE43" s="82"/>
      <c r="AF43" s="82"/>
      <c r="AG43" s="26"/>
      <c r="AH43" s="26"/>
      <c r="AI43" s="26"/>
      <c r="AJ43" s="27"/>
      <c r="AK43" s="34"/>
    </row>
    <row r="44" spans="2:37" ht="18.75">
      <c r="B44" s="114" t="s">
        <v>184</v>
      </c>
      <c r="C44" s="115"/>
      <c r="D44" s="116"/>
      <c r="E44" s="80">
        <v>50</v>
      </c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>
        <v>53</v>
      </c>
      <c r="Z44" s="82"/>
      <c r="AA44" s="82"/>
      <c r="AB44" s="82"/>
      <c r="AC44" s="82"/>
      <c r="AD44" s="82"/>
      <c r="AE44" s="82"/>
      <c r="AF44" s="82"/>
      <c r="AG44" s="26"/>
      <c r="AH44" s="26"/>
      <c r="AI44" s="26"/>
      <c r="AJ44" s="27"/>
      <c r="AK44" s="34"/>
    </row>
    <row r="45" spans="2:37" ht="18.75">
      <c r="B45" s="114" t="s">
        <v>187</v>
      </c>
      <c r="C45" s="115"/>
      <c r="D45" s="116"/>
      <c r="E45" s="80" t="s">
        <v>117</v>
      </c>
      <c r="F45" s="82"/>
      <c r="G45" s="82"/>
      <c r="H45" s="82"/>
      <c r="I45" s="82"/>
      <c r="J45" s="82">
        <v>3</v>
      </c>
      <c r="K45" s="82"/>
      <c r="L45" s="82">
        <v>7.04</v>
      </c>
      <c r="M45" s="82">
        <v>4</v>
      </c>
      <c r="N45" s="82">
        <v>254.85</v>
      </c>
      <c r="O45" s="82">
        <v>15.75</v>
      </c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>
        <v>160.5</v>
      </c>
      <c r="AB45" s="82">
        <v>3.75</v>
      </c>
      <c r="AC45" s="82"/>
      <c r="AD45" s="82"/>
      <c r="AE45" s="82"/>
      <c r="AF45" s="82"/>
      <c r="AG45" s="26"/>
      <c r="AH45" s="26"/>
      <c r="AI45" s="26"/>
      <c r="AJ45" s="27"/>
      <c r="AK45" s="34"/>
    </row>
    <row r="46" spans="2:37" ht="18.75">
      <c r="B46" s="114" t="s">
        <v>98</v>
      </c>
      <c r="C46" s="115"/>
      <c r="D46" s="116"/>
      <c r="E46" s="80">
        <v>200</v>
      </c>
      <c r="F46" s="82"/>
      <c r="G46" s="82"/>
      <c r="H46" s="82"/>
      <c r="I46" s="82"/>
      <c r="J46" s="82"/>
      <c r="K46" s="82">
        <v>20</v>
      </c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>
        <v>20</v>
      </c>
      <c r="AA46" s="82"/>
      <c r="AB46" s="82"/>
      <c r="AC46" s="82"/>
      <c r="AD46" s="82"/>
      <c r="AE46" s="82"/>
      <c r="AF46" s="82"/>
      <c r="AG46" s="26"/>
      <c r="AH46" s="26"/>
      <c r="AI46" s="26"/>
      <c r="AJ46" s="27"/>
      <c r="AK46" s="34"/>
    </row>
    <row r="47" spans="2:37" ht="18.75">
      <c r="B47" s="114" t="s">
        <v>66</v>
      </c>
      <c r="C47" s="115"/>
      <c r="D47" s="116"/>
      <c r="E47" s="80">
        <v>60</v>
      </c>
      <c r="F47" s="82"/>
      <c r="G47" s="82"/>
      <c r="H47" s="82">
        <v>60</v>
      </c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26"/>
      <c r="AH47" s="26"/>
      <c r="AI47" s="26"/>
      <c r="AJ47" s="27"/>
      <c r="AK47" s="34"/>
    </row>
    <row r="48" spans="2:37" ht="18.75">
      <c r="B48" s="112" t="s">
        <v>120</v>
      </c>
      <c r="C48" s="113"/>
      <c r="D48" s="113"/>
      <c r="E48" s="80">
        <v>50</v>
      </c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>
        <v>50</v>
      </c>
      <c r="AD48" s="82"/>
      <c r="AE48" s="82"/>
      <c r="AF48" s="82"/>
      <c r="AG48" s="26"/>
      <c r="AH48" s="26"/>
      <c r="AI48" s="26"/>
      <c r="AJ48" s="27"/>
      <c r="AK48" s="34"/>
    </row>
    <row r="49" spans="2:37" ht="16.5" thickBot="1">
      <c r="B49" s="35" t="s">
        <v>9</v>
      </c>
      <c r="C49" s="36">
        <v>1</v>
      </c>
      <c r="D49" s="25" t="s">
        <v>10</v>
      </c>
      <c r="E49" s="25"/>
      <c r="F49" s="26">
        <f aca="true" t="shared" si="6" ref="F49:AI49">SUM(F43:F48)/1000</f>
        <v>0</v>
      </c>
      <c r="G49" s="26">
        <f t="shared" si="6"/>
        <v>0</v>
      </c>
      <c r="H49" s="26">
        <f t="shared" si="6"/>
        <v>0.06</v>
      </c>
      <c r="I49" s="26">
        <f t="shared" si="6"/>
        <v>0</v>
      </c>
      <c r="J49" s="26">
        <f t="shared" si="6"/>
        <v>0.0055</v>
      </c>
      <c r="K49" s="26">
        <f t="shared" si="6"/>
        <v>0.0225</v>
      </c>
      <c r="L49" s="26">
        <f t="shared" si="6"/>
        <v>0.012039999999999999</v>
      </c>
      <c r="M49" s="26">
        <f t="shared" si="6"/>
        <v>0.004</v>
      </c>
      <c r="N49" s="26">
        <f t="shared" si="6"/>
        <v>0.28564999999999996</v>
      </c>
      <c r="O49" s="26">
        <f t="shared" si="6"/>
        <v>0.02775</v>
      </c>
      <c r="P49" s="26">
        <f t="shared" si="6"/>
        <v>0.0125</v>
      </c>
      <c r="Q49" s="26">
        <f t="shared" si="6"/>
        <v>0</v>
      </c>
      <c r="R49" s="26">
        <f t="shared" si="6"/>
        <v>0</v>
      </c>
      <c r="S49" s="26">
        <f t="shared" si="6"/>
        <v>0</v>
      </c>
      <c r="T49" s="26">
        <f t="shared" si="6"/>
        <v>0.003</v>
      </c>
      <c r="U49" s="26">
        <f t="shared" si="6"/>
        <v>0</v>
      </c>
      <c r="V49" s="26">
        <f t="shared" si="6"/>
        <v>0.05</v>
      </c>
      <c r="W49" s="26">
        <f t="shared" si="6"/>
        <v>0.025</v>
      </c>
      <c r="X49" s="26">
        <f t="shared" si="6"/>
        <v>0.01</v>
      </c>
      <c r="Y49" s="26">
        <f t="shared" si="6"/>
        <v>0.053</v>
      </c>
      <c r="Z49" s="26">
        <f t="shared" si="6"/>
        <v>0.02</v>
      </c>
      <c r="AA49" s="26">
        <f t="shared" si="6"/>
        <v>0.1605</v>
      </c>
      <c r="AB49" s="26">
        <f t="shared" si="6"/>
        <v>0.00375</v>
      </c>
      <c r="AC49" s="26">
        <f t="shared" si="6"/>
        <v>0.05</v>
      </c>
      <c r="AD49" s="26">
        <f t="shared" si="6"/>
        <v>0</v>
      </c>
      <c r="AE49" s="26">
        <f t="shared" si="6"/>
        <v>0</v>
      </c>
      <c r="AF49" s="26">
        <f t="shared" si="6"/>
        <v>0</v>
      </c>
      <c r="AG49" s="26">
        <f t="shared" si="6"/>
        <v>0</v>
      </c>
      <c r="AH49" s="26">
        <f t="shared" si="6"/>
        <v>0</v>
      </c>
      <c r="AI49" s="26">
        <f t="shared" si="6"/>
        <v>0</v>
      </c>
      <c r="AJ49" s="27"/>
      <c r="AK49" s="34"/>
    </row>
    <row r="50" spans="2:37" ht="16.5" thickBot="1">
      <c r="B50" s="37" t="s">
        <v>11</v>
      </c>
      <c r="C50" s="38">
        <v>100</v>
      </c>
      <c r="D50" s="28" t="s">
        <v>10</v>
      </c>
      <c r="E50" s="28"/>
      <c r="F50" s="26">
        <f>F49*C50</f>
        <v>0</v>
      </c>
      <c r="G50" s="26">
        <f>G49*C50</f>
        <v>0</v>
      </c>
      <c r="H50" s="26">
        <f>H49*C50</f>
        <v>6</v>
      </c>
      <c r="I50" s="26">
        <f>I49*C50</f>
        <v>0</v>
      </c>
      <c r="J50" s="26">
        <f>J49*C50</f>
        <v>0.5499999999999999</v>
      </c>
      <c r="K50" s="26">
        <f>K49*C50</f>
        <v>2.25</v>
      </c>
      <c r="L50" s="26">
        <f>L49*C50</f>
        <v>1.204</v>
      </c>
      <c r="M50" s="26">
        <f>M49*C50</f>
        <v>0.4</v>
      </c>
      <c r="N50" s="26">
        <f>N49*C50</f>
        <v>28.564999999999998</v>
      </c>
      <c r="O50" s="26">
        <f>O49*C50</f>
        <v>2.775</v>
      </c>
      <c r="P50" s="26">
        <f>P49*C50</f>
        <v>1.25</v>
      </c>
      <c r="Q50" s="26">
        <f>Q49*C50</f>
        <v>0</v>
      </c>
      <c r="R50" s="26">
        <f>R49*C50</f>
        <v>0</v>
      </c>
      <c r="S50" s="26">
        <f>S49*C50</f>
        <v>0</v>
      </c>
      <c r="T50" s="26">
        <f>T49*C50</f>
        <v>0.3</v>
      </c>
      <c r="U50" s="26">
        <f>U49*C50</f>
        <v>0</v>
      </c>
      <c r="V50" s="26">
        <f>V49*C50</f>
        <v>5</v>
      </c>
      <c r="W50" s="26">
        <f>W49*C50</f>
        <v>2.5</v>
      </c>
      <c r="X50" s="26">
        <f>X49*C50</f>
        <v>1</v>
      </c>
      <c r="Y50" s="26">
        <f>Y49*C50</f>
        <v>5.3</v>
      </c>
      <c r="Z50" s="26">
        <f>Z49*C50</f>
        <v>2</v>
      </c>
      <c r="AA50" s="26">
        <f>AA49*C50</f>
        <v>16.05</v>
      </c>
      <c r="AB50" s="26">
        <f>AB49*C50</f>
        <v>0.375</v>
      </c>
      <c r="AC50" s="26">
        <f>AC49*C50</f>
        <v>5</v>
      </c>
      <c r="AD50" s="26">
        <f>AD49*C50</f>
        <v>0</v>
      </c>
      <c r="AE50" s="26">
        <f>AE49*C50</f>
        <v>0</v>
      </c>
      <c r="AF50" s="26">
        <f>AF49*C50</f>
        <v>0</v>
      </c>
      <c r="AG50" s="26">
        <f>AG49*C50</f>
        <v>0</v>
      </c>
      <c r="AH50" s="26">
        <f>AH49*C50</f>
        <v>0</v>
      </c>
      <c r="AI50" s="26">
        <f>AI49*C50</f>
        <v>0</v>
      </c>
      <c r="AJ50" s="27"/>
      <c r="AK50" s="34"/>
    </row>
    <row r="51" spans="2:37" ht="16.5" thickBot="1">
      <c r="B51" s="102" t="s">
        <v>12</v>
      </c>
      <c r="C51" s="103"/>
      <c r="D51" s="104"/>
      <c r="E51" s="36"/>
      <c r="F51" s="29"/>
      <c r="G51" s="29"/>
      <c r="H51" s="29">
        <v>25.85</v>
      </c>
      <c r="I51" s="29"/>
      <c r="J51" s="29">
        <v>11</v>
      </c>
      <c r="K51" s="29">
        <v>42</v>
      </c>
      <c r="L51" s="29">
        <v>83</v>
      </c>
      <c r="M51" s="29">
        <v>451</v>
      </c>
      <c r="N51" s="29">
        <v>10</v>
      </c>
      <c r="O51" s="29">
        <v>15</v>
      </c>
      <c r="P51" s="29">
        <v>15</v>
      </c>
      <c r="Q51" s="29"/>
      <c r="R51" s="29"/>
      <c r="S51" s="29"/>
      <c r="T51" s="29">
        <v>119</v>
      </c>
      <c r="U51" s="29"/>
      <c r="V51" s="29">
        <v>11</v>
      </c>
      <c r="W51" s="29">
        <v>11.5</v>
      </c>
      <c r="X51" s="29">
        <v>93.2</v>
      </c>
      <c r="Y51" s="29">
        <v>83.33</v>
      </c>
      <c r="Z51" s="29">
        <v>85</v>
      </c>
      <c r="AA51" s="29">
        <v>230</v>
      </c>
      <c r="AB51" s="29">
        <v>34.2</v>
      </c>
      <c r="AC51" s="29">
        <v>120</v>
      </c>
      <c r="AD51" s="29"/>
      <c r="AE51" s="29"/>
      <c r="AF51" s="29"/>
      <c r="AG51" s="29"/>
      <c r="AH51" s="29"/>
      <c r="AI51" s="29"/>
      <c r="AJ51" s="40"/>
      <c r="AK51" s="34"/>
    </row>
    <row r="52" spans="2:37" ht="16.5" thickBot="1">
      <c r="B52" s="105" t="s">
        <v>13</v>
      </c>
      <c r="C52" s="96"/>
      <c r="D52" s="96"/>
      <c r="E52" s="57"/>
      <c r="F52" s="58">
        <f aca="true" t="shared" si="7" ref="F52:AI52">F50*F51</f>
        <v>0</v>
      </c>
      <c r="G52" s="58">
        <f t="shared" si="7"/>
        <v>0</v>
      </c>
      <c r="H52" s="58">
        <f t="shared" si="7"/>
        <v>155.10000000000002</v>
      </c>
      <c r="I52" s="58">
        <f t="shared" si="7"/>
        <v>0</v>
      </c>
      <c r="J52" s="58">
        <f t="shared" si="7"/>
        <v>6.049999999999999</v>
      </c>
      <c r="K52" s="58">
        <f t="shared" si="7"/>
        <v>94.5</v>
      </c>
      <c r="L52" s="58">
        <f t="shared" si="7"/>
        <v>99.932</v>
      </c>
      <c r="M52" s="58">
        <f t="shared" si="7"/>
        <v>180.4</v>
      </c>
      <c r="N52" s="58">
        <f t="shared" si="7"/>
        <v>285.65</v>
      </c>
      <c r="O52" s="58">
        <f t="shared" si="7"/>
        <v>41.625</v>
      </c>
      <c r="P52" s="58">
        <f t="shared" si="7"/>
        <v>18.75</v>
      </c>
      <c r="Q52" s="58">
        <f t="shared" si="7"/>
        <v>0</v>
      </c>
      <c r="R52" s="58">
        <f t="shared" si="7"/>
        <v>0</v>
      </c>
      <c r="S52" s="58">
        <f t="shared" si="7"/>
        <v>0</v>
      </c>
      <c r="T52" s="58">
        <f t="shared" si="7"/>
        <v>35.699999999999996</v>
      </c>
      <c r="U52" s="58">
        <f t="shared" si="7"/>
        <v>0</v>
      </c>
      <c r="V52" s="58">
        <f t="shared" si="7"/>
        <v>55</v>
      </c>
      <c r="W52" s="58">
        <f t="shared" si="7"/>
        <v>28.75</v>
      </c>
      <c r="X52" s="58">
        <f t="shared" si="7"/>
        <v>93.2</v>
      </c>
      <c r="Y52" s="58">
        <f t="shared" si="7"/>
        <v>441.649</v>
      </c>
      <c r="Z52" s="58">
        <f t="shared" si="7"/>
        <v>170</v>
      </c>
      <c r="AA52" s="58">
        <f t="shared" si="7"/>
        <v>3691.5</v>
      </c>
      <c r="AB52" s="58">
        <f t="shared" si="7"/>
        <v>12.825000000000001</v>
      </c>
      <c r="AC52" s="58">
        <f>AC50*AC51</f>
        <v>600</v>
      </c>
      <c r="AD52" s="58">
        <f>AD50*AD51</f>
        <v>0</v>
      </c>
      <c r="AE52" s="58">
        <f t="shared" si="7"/>
        <v>0</v>
      </c>
      <c r="AF52" s="58">
        <f t="shared" si="7"/>
        <v>0</v>
      </c>
      <c r="AG52" s="58">
        <f>AG50*AG51</f>
        <v>0</v>
      </c>
      <c r="AH52" s="59">
        <f t="shared" si="7"/>
        <v>0</v>
      </c>
      <c r="AI52" s="60">
        <f t="shared" si="7"/>
        <v>0</v>
      </c>
      <c r="AJ52" s="43">
        <f>SUM(F52:AI52)</f>
        <v>6010.631</v>
      </c>
      <c r="AK52" s="34">
        <f>AJ52/C50</f>
        <v>60.10631</v>
      </c>
    </row>
    <row r="53" spans="2:37" ht="15.75">
      <c r="B53" s="97" t="s">
        <v>17</v>
      </c>
      <c r="C53" s="98"/>
      <c r="D53" s="98"/>
      <c r="E53" s="61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2"/>
      <c r="AK53" s="34"/>
    </row>
    <row r="54" spans="2:37" ht="18.75">
      <c r="B54" s="114" t="s">
        <v>188</v>
      </c>
      <c r="C54" s="115"/>
      <c r="D54" s="115"/>
      <c r="E54" s="81">
        <v>200</v>
      </c>
      <c r="F54" s="82"/>
      <c r="G54" s="82"/>
      <c r="H54" s="82"/>
      <c r="I54" s="82"/>
      <c r="J54" s="82"/>
      <c r="K54" s="82">
        <v>3</v>
      </c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>
        <v>38</v>
      </c>
      <c r="AF54" s="82">
        <v>4</v>
      </c>
      <c r="AG54" s="26"/>
      <c r="AH54" s="26"/>
      <c r="AI54" s="26"/>
      <c r="AJ54" s="27"/>
      <c r="AK54" s="34"/>
    </row>
    <row r="55" spans="2:37" ht="18.75">
      <c r="B55" s="114" t="s">
        <v>51</v>
      </c>
      <c r="C55" s="115"/>
      <c r="D55" s="115"/>
      <c r="E55" s="81">
        <v>20</v>
      </c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>
        <v>20</v>
      </c>
      <c r="AE55" s="82"/>
      <c r="AF55" s="82"/>
      <c r="AG55" s="26"/>
      <c r="AH55" s="26"/>
      <c r="AI55" s="26"/>
      <c r="AJ55" s="27"/>
      <c r="AK55" s="34"/>
    </row>
    <row r="56" spans="2:37" ht="18.75">
      <c r="B56" s="114" t="s">
        <v>189</v>
      </c>
      <c r="C56" s="115"/>
      <c r="D56" s="115"/>
      <c r="E56" s="81" t="s">
        <v>152</v>
      </c>
      <c r="F56" s="82"/>
      <c r="G56" s="82"/>
      <c r="H56" s="82"/>
      <c r="I56" s="82">
        <v>30</v>
      </c>
      <c r="J56" s="82"/>
      <c r="K56" s="82"/>
      <c r="L56" s="82"/>
      <c r="M56" s="82">
        <v>20</v>
      </c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26"/>
      <c r="AH56" s="26"/>
      <c r="AI56" s="26"/>
      <c r="AJ56" s="27"/>
      <c r="AK56" s="34"/>
    </row>
    <row r="57" spans="2:37" ht="16.5" thickBot="1">
      <c r="B57" s="35" t="s">
        <v>9</v>
      </c>
      <c r="C57" s="36">
        <v>1</v>
      </c>
      <c r="D57" s="25" t="s">
        <v>10</v>
      </c>
      <c r="E57" s="25"/>
      <c r="F57" s="26">
        <f aca="true" t="shared" si="8" ref="F57:AI57">SUM(F54:F56)/1000</f>
        <v>0</v>
      </c>
      <c r="G57" s="26">
        <f t="shared" si="8"/>
        <v>0</v>
      </c>
      <c r="H57" s="26">
        <f t="shared" si="8"/>
        <v>0</v>
      </c>
      <c r="I57" s="26">
        <f t="shared" si="8"/>
        <v>0.03</v>
      </c>
      <c r="J57" s="26">
        <f t="shared" si="8"/>
        <v>0</v>
      </c>
      <c r="K57" s="26">
        <f t="shared" si="8"/>
        <v>0.003</v>
      </c>
      <c r="L57" s="26">
        <f t="shared" si="8"/>
        <v>0</v>
      </c>
      <c r="M57" s="26">
        <f t="shared" si="8"/>
        <v>0.02</v>
      </c>
      <c r="N57" s="26">
        <f t="shared" si="8"/>
        <v>0</v>
      </c>
      <c r="O57" s="26">
        <f t="shared" si="8"/>
        <v>0</v>
      </c>
      <c r="P57" s="26">
        <f t="shared" si="8"/>
        <v>0</v>
      </c>
      <c r="Q57" s="26">
        <f t="shared" si="8"/>
        <v>0</v>
      </c>
      <c r="R57" s="26">
        <f t="shared" si="8"/>
        <v>0</v>
      </c>
      <c r="S57" s="26">
        <f t="shared" si="8"/>
        <v>0</v>
      </c>
      <c r="T57" s="26">
        <f t="shared" si="8"/>
        <v>0</v>
      </c>
      <c r="U57" s="26">
        <f t="shared" si="8"/>
        <v>0</v>
      </c>
      <c r="V57" s="26">
        <f t="shared" si="8"/>
        <v>0</v>
      </c>
      <c r="W57" s="26">
        <f t="shared" si="8"/>
        <v>0</v>
      </c>
      <c r="X57" s="26">
        <f t="shared" si="8"/>
        <v>0</v>
      </c>
      <c r="Y57" s="26">
        <f t="shared" si="8"/>
        <v>0</v>
      </c>
      <c r="Z57" s="26">
        <f t="shared" si="8"/>
        <v>0</v>
      </c>
      <c r="AA57" s="26">
        <f t="shared" si="8"/>
        <v>0</v>
      </c>
      <c r="AB57" s="26">
        <f t="shared" si="8"/>
        <v>0</v>
      </c>
      <c r="AC57" s="26">
        <f t="shared" si="8"/>
        <v>0</v>
      </c>
      <c r="AD57" s="26">
        <f t="shared" si="8"/>
        <v>0.02</v>
      </c>
      <c r="AE57" s="26">
        <f t="shared" si="8"/>
        <v>0.038</v>
      </c>
      <c r="AF57" s="26">
        <f t="shared" si="8"/>
        <v>0.004</v>
      </c>
      <c r="AG57" s="26">
        <f t="shared" si="8"/>
        <v>0</v>
      </c>
      <c r="AH57" s="26">
        <f t="shared" si="8"/>
        <v>0</v>
      </c>
      <c r="AI57" s="26">
        <f t="shared" si="8"/>
        <v>0</v>
      </c>
      <c r="AJ57" s="27"/>
      <c r="AK57" s="34"/>
    </row>
    <row r="58" spans="2:37" ht="16.5" thickBot="1">
      <c r="B58" s="37" t="s">
        <v>11</v>
      </c>
      <c r="C58" s="38">
        <v>100</v>
      </c>
      <c r="D58" s="28" t="s">
        <v>10</v>
      </c>
      <c r="E58" s="28"/>
      <c r="F58" s="26">
        <f>F57*C58</f>
        <v>0</v>
      </c>
      <c r="G58" s="26">
        <f>G57*C58</f>
        <v>0</v>
      </c>
      <c r="H58" s="26">
        <f>H57*C58</f>
        <v>0</v>
      </c>
      <c r="I58" s="26">
        <f>I57*C58</f>
        <v>3</v>
      </c>
      <c r="J58" s="26">
        <f>J57*C58</f>
        <v>0</v>
      </c>
      <c r="K58" s="26">
        <f>K57*C58</f>
        <v>0.3</v>
      </c>
      <c r="L58" s="26">
        <f>L57*C58</f>
        <v>0</v>
      </c>
      <c r="M58" s="26">
        <f>M57*C58</f>
        <v>2</v>
      </c>
      <c r="N58" s="26">
        <f>N57*C58</f>
        <v>0</v>
      </c>
      <c r="O58" s="26">
        <f>O57*C58</f>
        <v>0</v>
      </c>
      <c r="P58" s="26">
        <f>P57*C58</f>
        <v>0</v>
      </c>
      <c r="Q58" s="26">
        <f>Q57*C58</f>
        <v>0</v>
      </c>
      <c r="R58" s="26">
        <f>R57*C58</f>
        <v>0</v>
      </c>
      <c r="S58" s="26">
        <f>S57*C58</f>
        <v>0</v>
      </c>
      <c r="T58" s="26">
        <f>T57*C58</f>
        <v>0</v>
      </c>
      <c r="U58" s="26">
        <f>U57*C58</f>
        <v>0</v>
      </c>
      <c r="V58" s="26">
        <f>V57*C58</f>
        <v>0</v>
      </c>
      <c r="W58" s="26">
        <f>W57*C58</f>
        <v>0</v>
      </c>
      <c r="X58" s="26">
        <f>X57*C58</f>
        <v>0</v>
      </c>
      <c r="Y58" s="26">
        <f>Y57*C58</f>
        <v>0</v>
      </c>
      <c r="Z58" s="26">
        <f>Z57*C58</f>
        <v>0</v>
      </c>
      <c r="AA58" s="26">
        <f>AA57*C58</f>
        <v>0</v>
      </c>
      <c r="AB58" s="26">
        <f>AB57*C58</f>
        <v>0</v>
      </c>
      <c r="AC58" s="26">
        <f>AC57*C58</f>
        <v>0</v>
      </c>
      <c r="AD58" s="26">
        <f>AD57*C58</f>
        <v>2</v>
      </c>
      <c r="AE58" s="26">
        <f>AE57*C58</f>
        <v>3.8</v>
      </c>
      <c r="AF58" s="26">
        <f>AF57*C58</f>
        <v>0.4</v>
      </c>
      <c r="AG58" s="26">
        <f>AG57*C58</f>
        <v>0</v>
      </c>
      <c r="AH58" s="26">
        <f>AH57*C58</f>
        <v>0</v>
      </c>
      <c r="AI58" s="26">
        <f>AI57*C58</f>
        <v>0</v>
      </c>
      <c r="AJ58" s="27"/>
      <c r="AK58" s="34"/>
    </row>
    <row r="59" spans="2:37" ht="16.5" thickBot="1">
      <c r="B59" s="102" t="s">
        <v>12</v>
      </c>
      <c r="C59" s="103"/>
      <c r="D59" s="104"/>
      <c r="E59" s="36"/>
      <c r="F59" s="29"/>
      <c r="G59" s="29"/>
      <c r="H59" s="29"/>
      <c r="I59" s="29">
        <v>42.8</v>
      </c>
      <c r="J59" s="29"/>
      <c r="K59" s="29">
        <v>42</v>
      </c>
      <c r="L59" s="29"/>
      <c r="M59" s="29">
        <v>451</v>
      </c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>
        <v>110</v>
      </c>
      <c r="AE59" s="29">
        <v>118.42</v>
      </c>
      <c r="AF59" s="29">
        <v>280</v>
      </c>
      <c r="AG59" s="29"/>
      <c r="AH59" s="29"/>
      <c r="AI59" s="29"/>
      <c r="AJ59" s="62"/>
      <c r="AK59" s="34"/>
    </row>
    <row r="60" spans="2:37" ht="16.5" thickBot="1">
      <c r="B60" s="101" t="s">
        <v>13</v>
      </c>
      <c r="C60" s="94"/>
      <c r="D60" s="94"/>
      <c r="E60" s="63"/>
      <c r="F60" s="64">
        <f aca="true" t="shared" si="9" ref="F60:AI60">F58*F59</f>
        <v>0</v>
      </c>
      <c r="G60" s="64">
        <f t="shared" si="9"/>
        <v>0</v>
      </c>
      <c r="H60" s="64">
        <f t="shared" si="9"/>
        <v>0</v>
      </c>
      <c r="I60" s="64">
        <f t="shared" si="9"/>
        <v>128.39999999999998</v>
      </c>
      <c r="J60" s="64">
        <f t="shared" si="9"/>
        <v>0</v>
      </c>
      <c r="K60" s="64">
        <f t="shared" si="9"/>
        <v>12.6</v>
      </c>
      <c r="L60" s="64">
        <f t="shared" si="9"/>
        <v>0</v>
      </c>
      <c r="M60" s="64">
        <f t="shared" si="9"/>
        <v>902</v>
      </c>
      <c r="N60" s="64">
        <f t="shared" si="9"/>
        <v>0</v>
      </c>
      <c r="O60" s="64">
        <f t="shared" si="9"/>
        <v>0</v>
      </c>
      <c r="P60" s="64">
        <f t="shared" si="9"/>
        <v>0</v>
      </c>
      <c r="Q60" s="64">
        <f t="shared" si="9"/>
        <v>0</v>
      </c>
      <c r="R60" s="64">
        <f t="shared" si="9"/>
        <v>0</v>
      </c>
      <c r="S60" s="64">
        <f t="shared" si="9"/>
        <v>0</v>
      </c>
      <c r="T60" s="64">
        <f t="shared" si="9"/>
        <v>0</v>
      </c>
      <c r="U60" s="64">
        <f t="shared" si="9"/>
        <v>0</v>
      </c>
      <c r="V60" s="64">
        <f t="shared" si="9"/>
        <v>0</v>
      </c>
      <c r="W60" s="64">
        <f t="shared" si="9"/>
        <v>0</v>
      </c>
      <c r="X60" s="64">
        <f t="shared" si="9"/>
        <v>0</v>
      </c>
      <c r="Y60" s="64">
        <f t="shared" si="9"/>
        <v>0</v>
      </c>
      <c r="Z60" s="64">
        <f t="shared" si="9"/>
        <v>0</v>
      </c>
      <c r="AA60" s="64">
        <f t="shared" si="9"/>
        <v>0</v>
      </c>
      <c r="AB60" s="64">
        <f t="shared" si="9"/>
        <v>0</v>
      </c>
      <c r="AC60" s="64">
        <f t="shared" si="9"/>
        <v>0</v>
      </c>
      <c r="AD60" s="64">
        <f t="shared" si="9"/>
        <v>220</v>
      </c>
      <c r="AE60" s="64">
        <f t="shared" si="9"/>
        <v>449.996</v>
      </c>
      <c r="AF60" s="64">
        <f t="shared" si="9"/>
        <v>112</v>
      </c>
      <c r="AG60" s="64">
        <f t="shared" si="9"/>
        <v>0</v>
      </c>
      <c r="AH60" s="65">
        <f t="shared" si="9"/>
        <v>0</v>
      </c>
      <c r="AI60" s="66">
        <f t="shared" si="9"/>
        <v>0</v>
      </c>
      <c r="AJ60" s="43">
        <f>SUM(F60:AI60)</f>
        <v>1824.996</v>
      </c>
      <c r="AK60" s="34">
        <f>AJ60/C58</f>
        <v>18.24996</v>
      </c>
    </row>
    <row r="61" spans="2:37" ht="15.75">
      <c r="B61" s="99" t="s">
        <v>18</v>
      </c>
      <c r="C61" s="100"/>
      <c r="D61" s="10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2"/>
      <c r="AK61" s="34"/>
    </row>
    <row r="62" spans="2:37" ht="18.75">
      <c r="B62" s="112" t="s">
        <v>61</v>
      </c>
      <c r="C62" s="113"/>
      <c r="D62" s="113"/>
      <c r="E62" s="80" t="s">
        <v>62</v>
      </c>
      <c r="F62" s="82"/>
      <c r="G62" s="82"/>
      <c r="H62" s="82"/>
      <c r="I62" s="82"/>
      <c r="J62" s="82">
        <v>2.5</v>
      </c>
      <c r="K62" s="82">
        <v>2.5</v>
      </c>
      <c r="L62" s="82">
        <v>5</v>
      </c>
      <c r="M62" s="82"/>
      <c r="N62" s="82">
        <v>30.8</v>
      </c>
      <c r="O62" s="82">
        <v>12</v>
      </c>
      <c r="P62" s="82">
        <v>12.5</v>
      </c>
      <c r="Q62" s="82"/>
      <c r="R62" s="82"/>
      <c r="S62" s="82"/>
      <c r="T62" s="82">
        <v>3</v>
      </c>
      <c r="U62" s="82"/>
      <c r="V62" s="82">
        <v>50</v>
      </c>
      <c r="W62" s="82">
        <v>25</v>
      </c>
      <c r="X62" s="82">
        <v>10</v>
      </c>
      <c r="Y62" s="82"/>
      <c r="Z62" s="82"/>
      <c r="AA62" s="82"/>
      <c r="AB62" s="82"/>
      <c r="AC62" s="82"/>
      <c r="AD62" s="82"/>
      <c r="AE62" s="82"/>
      <c r="AF62" s="82"/>
      <c r="AG62" s="26"/>
      <c r="AH62" s="26"/>
      <c r="AI62" s="26"/>
      <c r="AJ62" s="27"/>
      <c r="AK62" s="34"/>
    </row>
    <row r="63" spans="2:37" ht="18.75">
      <c r="B63" s="114" t="s">
        <v>184</v>
      </c>
      <c r="C63" s="115"/>
      <c r="D63" s="116"/>
      <c r="E63" s="80">
        <v>50</v>
      </c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>
        <v>53</v>
      </c>
      <c r="Z63" s="82"/>
      <c r="AA63" s="82"/>
      <c r="AB63" s="82"/>
      <c r="AC63" s="82"/>
      <c r="AD63" s="82"/>
      <c r="AE63" s="82"/>
      <c r="AF63" s="82"/>
      <c r="AG63" s="26"/>
      <c r="AH63" s="26"/>
      <c r="AI63" s="26"/>
      <c r="AJ63" s="27"/>
      <c r="AK63" s="34"/>
    </row>
    <row r="64" spans="2:37" ht="18.75">
      <c r="B64" s="114" t="s">
        <v>187</v>
      </c>
      <c r="C64" s="115"/>
      <c r="D64" s="116"/>
      <c r="E64" s="80" t="s">
        <v>117</v>
      </c>
      <c r="F64" s="82"/>
      <c r="G64" s="82"/>
      <c r="H64" s="82"/>
      <c r="I64" s="82"/>
      <c r="J64" s="82">
        <v>3</v>
      </c>
      <c r="K64" s="82"/>
      <c r="L64" s="82">
        <v>7.04</v>
      </c>
      <c r="M64" s="82">
        <v>4</v>
      </c>
      <c r="N64" s="82">
        <v>254.85</v>
      </c>
      <c r="O64" s="82">
        <v>15.75</v>
      </c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>
        <v>160.5</v>
      </c>
      <c r="AB64" s="82">
        <v>3.75</v>
      </c>
      <c r="AC64" s="82"/>
      <c r="AD64" s="82"/>
      <c r="AE64" s="82"/>
      <c r="AF64" s="82"/>
      <c r="AG64" s="26"/>
      <c r="AH64" s="26"/>
      <c r="AI64" s="26"/>
      <c r="AJ64" s="27"/>
      <c r="AK64" s="34"/>
    </row>
    <row r="65" spans="2:37" ht="18.75">
      <c r="B65" s="114" t="s">
        <v>98</v>
      </c>
      <c r="C65" s="115"/>
      <c r="D65" s="116"/>
      <c r="E65" s="80">
        <v>200</v>
      </c>
      <c r="F65" s="82"/>
      <c r="G65" s="82"/>
      <c r="H65" s="82"/>
      <c r="I65" s="82"/>
      <c r="J65" s="82"/>
      <c r="K65" s="82">
        <v>20</v>
      </c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>
        <v>20</v>
      </c>
      <c r="AA65" s="82"/>
      <c r="AB65" s="82"/>
      <c r="AC65" s="82"/>
      <c r="AD65" s="82"/>
      <c r="AE65" s="82"/>
      <c r="AF65" s="82"/>
      <c r="AG65" s="26"/>
      <c r="AH65" s="26"/>
      <c r="AI65" s="26"/>
      <c r="AJ65" s="27"/>
      <c r="AK65" s="34"/>
    </row>
    <row r="66" spans="2:37" ht="18.75">
      <c r="B66" s="114" t="s">
        <v>66</v>
      </c>
      <c r="C66" s="115"/>
      <c r="D66" s="116"/>
      <c r="E66" s="80">
        <v>60</v>
      </c>
      <c r="F66" s="82"/>
      <c r="G66" s="82"/>
      <c r="H66" s="82">
        <v>60</v>
      </c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26"/>
      <c r="AH66" s="26"/>
      <c r="AI66" s="26"/>
      <c r="AJ66" s="27"/>
      <c r="AK66" s="34"/>
    </row>
    <row r="67" spans="2:37" ht="18.75">
      <c r="B67" s="112" t="s">
        <v>120</v>
      </c>
      <c r="C67" s="113"/>
      <c r="D67" s="113"/>
      <c r="E67" s="80">
        <v>50</v>
      </c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>
        <v>50</v>
      </c>
      <c r="AD67" s="82"/>
      <c r="AE67" s="82"/>
      <c r="AF67" s="82"/>
      <c r="AG67" s="26"/>
      <c r="AH67" s="26"/>
      <c r="AI67" s="26"/>
      <c r="AJ67" s="27"/>
      <c r="AK67" s="34"/>
    </row>
    <row r="68" spans="2:37" ht="18.75">
      <c r="B68" s="114" t="s">
        <v>106</v>
      </c>
      <c r="C68" s="115"/>
      <c r="D68" s="116"/>
      <c r="E68" s="80" t="s">
        <v>190</v>
      </c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26">
        <v>1</v>
      </c>
      <c r="AH68" s="26"/>
      <c r="AI68" s="26"/>
      <c r="AJ68" s="27"/>
      <c r="AK68" s="34"/>
    </row>
    <row r="69" spans="2:37" ht="15.75">
      <c r="B69" s="109" t="s">
        <v>88</v>
      </c>
      <c r="C69" s="110"/>
      <c r="D69" s="111"/>
      <c r="E69" s="25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>
        <v>200</v>
      </c>
      <c r="AI69" s="26"/>
      <c r="AJ69" s="27"/>
      <c r="AK69" s="34"/>
    </row>
    <row r="70" spans="2:37" ht="16.5" thickBot="1">
      <c r="B70" s="35" t="s">
        <v>9</v>
      </c>
      <c r="C70" s="36">
        <v>1</v>
      </c>
      <c r="D70" s="25" t="s">
        <v>10</v>
      </c>
      <c r="E70" s="25"/>
      <c r="F70" s="26">
        <f aca="true" t="shared" si="10" ref="F70:AI70">SUM(F62:F69)/1000</f>
        <v>0</v>
      </c>
      <c r="G70" s="26">
        <f t="shared" si="10"/>
        <v>0</v>
      </c>
      <c r="H70" s="26">
        <f t="shared" si="10"/>
        <v>0.06</v>
      </c>
      <c r="I70" s="26">
        <f t="shared" si="10"/>
        <v>0</v>
      </c>
      <c r="J70" s="26">
        <f t="shared" si="10"/>
        <v>0.0055</v>
      </c>
      <c r="K70" s="26">
        <f t="shared" si="10"/>
        <v>0.0225</v>
      </c>
      <c r="L70" s="26">
        <f t="shared" si="10"/>
        <v>0.012039999999999999</v>
      </c>
      <c r="M70" s="26">
        <f t="shared" si="10"/>
        <v>0.004</v>
      </c>
      <c r="N70" s="26">
        <f t="shared" si="10"/>
        <v>0.28564999999999996</v>
      </c>
      <c r="O70" s="26">
        <f t="shared" si="10"/>
        <v>0.02775</v>
      </c>
      <c r="P70" s="26">
        <f t="shared" si="10"/>
        <v>0.0125</v>
      </c>
      <c r="Q70" s="26">
        <f t="shared" si="10"/>
        <v>0</v>
      </c>
      <c r="R70" s="26">
        <f t="shared" si="10"/>
        <v>0</v>
      </c>
      <c r="S70" s="26">
        <f t="shared" si="10"/>
        <v>0</v>
      </c>
      <c r="T70" s="26">
        <f t="shared" si="10"/>
        <v>0.003</v>
      </c>
      <c r="U70" s="26">
        <f t="shared" si="10"/>
        <v>0</v>
      </c>
      <c r="V70" s="26">
        <f t="shared" si="10"/>
        <v>0.05</v>
      </c>
      <c r="W70" s="26">
        <f t="shared" si="10"/>
        <v>0.025</v>
      </c>
      <c r="X70" s="26">
        <f t="shared" si="10"/>
        <v>0.01</v>
      </c>
      <c r="Y70" s="26">
        <f t="shared" si="10"/>
        <v>0.053</v>
      </c>
      <c r="Z70" s="26">
        <f t="shared" si="10"/>
        <v>0.02</v>
      </c>
      <c r="AA70" s="26">
        <f t="shared" si="10"/>
        <v>0.1605</v>
      </c>
      <c r="AB70" s="26">
        <f t="shared" si="10"/>
        <v>0.00375</v>
      </c>
      <c r="AC70" s="26">
        <f t="shared" si="10"/>
        <v>0.05</v>
      </c>
      <c r="AD70" s="26">
        <f t="shared" si="10"/>
        <v>0</v>
      </c>
      <c r="AE70" s="26">
        <f t="shared" si="10"/>
        <v>0</v>
      </c>
      <c r="AF70" s="26">
        <f t="shared" si="10"/>
        <v>0</v>
      </c>
      <c r="AG70" s="26">
        <f>SUM(AG62:AG69)</f>
        <v>1</v>
      </c>
      <c r="AH70" s="26">
        <f t="shared" si="10"/>
        <v>0.2</v>
      </c>
      <c r="AI70" s="26">
        <f t="shared" si="10"/>
        <v>0</v>
      </c>
      <c r="AJ70" s="27"/>
      <c r="AK70" s="34"/>
    </row>
    <row r="71" spans="2:37" ht="16.5" thickBot="1">
      <c r="B71" s="37" t="s">
        <v>11</v>
      </c>
      <c r="C71" s="38">
        <v>100</v>
      </c>
      <c r="D71" s="28" t="s">
        <v>10</v>
      </c>
      <c r="E71" s="28"/>
      <c r="F71" s="26">
        <f>F70*C71</f>
        <v>0</v>
      </c>
      <c r="G71" s="26">
        <f>G70*C71</f>
        <v>0</v>
      </c>
      <c r="H71" s="26">
        <f>H70*C71</f>
        <v>6</v>
      </c>
      <c r="I71" s="26">
        <f>I70*C71</f>
        <v>0</v>
      </c>
      <c r="J71" s="26">
        <f>J70*C71</f>
        <v>0.5499999999999999</v>
      </c>
      <c r="K71" s="26">
        <f>K70*C71</f>
        <v>2.25</v>
      </c>
      <c r="L71" s="26">
        <f>L70*C71</f>
        <v>1.204</v>
      </c>
      <c r="M71" s="26">
        <f>M70*C71</f>
        <v>0.4</v>
      </c>
      <c r="N71" s="26">
        <f>N70*C71</f>
        <v>28.564999999999998</v>
      </c>
      <c r="O71" s="26">
        <f>O70*C71</f>
        <v>2.775</v>
      </c>
      <c r="P71" s="26">
        <f>P70*C71</f>
        <v>1.25</v>
      </c>
      <c r="Q71" s="26">
        <f>Q70*C71</f>
        <v>0</v>
      </c>
      <c r="R71" s="26">
        <f>R70*C71</f>
        <v>0</v>
      </c>
      <c r="S71" s="26">
        <f>S70*C71</f>
        <v>0</v>
      </c>
      <c r="T71" s="26">
        <f>T70*C71</f>
        <v>0.3</v>
      </c>
      <c r="U71" s="26">
        <f>U70*C71</f>
        <v>0</v>
      </c>
      <c r="V71" s="26">
        <f>V70*C71</f>
        <v>5</v>
      </c>
      <c r="W71" s="26">
        <f>W70*C71</f>
        <v>2.5</v>
      </c>
      <c r="X71" s="26">
        <f>X70*C71</f>
        <v>1</v>
      </c>
      <c r="Y71" s="26">
        <f>Y70*C71</f>
        <v>5.3</v>
      </c>
      <c r="Z71" s="26">
        <f>Z70*C71</f>
        <v>2</v>
      </c>
      <c r="AA71" s="26">
        <f>AA70*C71</f>
        <v>16.05</v>
      </c>
      <c r="AB71" s="26">
        <f>AB70*C71</f>
        <v>0.375</v>
      </c>
      <c r="AC71" s="26">
        <f>AC70*C71</f>
        <v>5</v>
      </c>
      <c r="AD71" s="26">
        <f>AD70*C71</f>
        <v>0</v>
      </c>
      <c r="AE71" s="26">
        <f>AE70*C71</f>
        <v>0</v>
      </c>
      <c r="AF71" s="26">
        <f>AF70*C71</f>
        <v>0</v>
      </c>
      <c r="AG71" s="26">
        <f>AG70*C71</f>
        <v>100</v>
      </c>
      <c r="AH71" s="26">
        <f>AH70*C71</f>
        <v>20</v>
      </c>
      <c r="AI71" s="26">
        <f>AI70*C71</f>
        <v>0</v>
      </c>
      <c r="AJ71" s="27"/>
      <c r="AK71" s="34"/>
    </row>
    <row r="72" spans="2:37" ht="16.5" thickBot="1">
      <c r="B72" s="126" t="s">
        <v>12</v>
      </c>
      <c r="C72" s="127"/>
      <c r="D72" s="128"/>
      <c r="E72" s="25"/>
      <c r="F72" s="26"/>
      <c r="G72" s="26"/>
      <c r="H72" s="26">
        <v>25.85</v>
      </c>
      <c r="I72" s="26"/>
      <c r="J72" s="26">
        <v>11</v>
      </c>
      <c r="K72" s="26">
        <v>42</v>
      </c>
      <c r="L72" s="26">
        <v>83</v>
      </c>
      <c r="M72" s="26">
        <v>451</v>
      </c>
      <c r="N72" s="26">
        <v>10</v>
      </c>
      <c r="O72" s="26">
        <v>15</v>
      </c>
      <c r="P72" s="26">
        <v>15</v>
      </c>
      <c r="Q72" s="26"/>
      <c r="R72" s="29"/>
      <c r="S72" s="29"/>
      <c r="T72" s="29">
        <v>124</v>
      </c>
      <c r="U72" s="29"/>
      <c r="V72" s="29">
        <v>11</v>
      </c>
      <c r="W72" s="29">
        <v>11.5</v>
      </c>
      <c r="X72" s="29">
        <v>93.2</v>
      </c>
      <c r="Y72" s="29">
        <v>83.33</v>
      </c>
      <c r="Z72" s="29">
        <v>85</v>
      </c>
      <c r="AA72" s="29">
        <v>230</v>
      </c>
      <c r="AB72" s="29">
        <v>34.2</v>
      </c>
      <c r="AC72" s="29">
        <v>120</v>
      </c>
      <c r="AD72" s="29"/>
      <c r="AE72" s="29"/>
      <c r="AF72" s="29"/>
      <c r="AG72" s="29">
        <v>14</v>
      </c>
      <c r="AH72" s="29">
        <v>88</v>
      </c>
      <c r="AI72" s="29"/>
      <c r="AJ72" s="40"/>
      <c r="AK72" s="34"/>
    </row>
    <row r="73" spans="2:37" ht="16.5" thickBot="1">
      <c r="B73" s="129" t="s">
        <v>13</v>
      </c>
      <c r="C73" s="130"/>
      <c r="D73" s="130"/>
      <c r="E73" s="41"/>
      <c r="F73" s="53">
        <f aca="true" t="shared" si="11" ref="F73:AI73">F71*F72</f>
        <v>0</v>
      </c>
      <c r="G73" s="53">
        <f t="shared" si="11"/>
        <v>0</v>
      </c>
      <c r="H73" s="53">
        <f t="shared" si="11"/>
        <v>155.10000000000002</v>
      </c>
      <c r="I73" s="53">
        <f t="shared" si="11"/>
        <v>0</v>
      </c>
      <c r="J73" s="53">
        <f t="shared" si="11"/>
        <v>6.049999999999999</v>
      </c>
      <c r="K73" s="53">
        <f t="shared" si="11"/>
        <v>94.5</v>
      </c>
      <c r="L73" s="53">
        <f t="shared" si="11"/>
        <v>99.932</v>
      </c>
      <c r="M73" s="53">
        <f t="shared" si="11"/>
        <v>180.4</v>
      </c>
      <c r="N73" s="53">
        <f t="shared" si="11"/>
        <v>285.65</v>
      </c>
      <c r="O73" s="53">
        <f t="shared" si="11"/>
        <v>41.625</v>
      </c>
      <c r="P73" s="53">
        <f t="shared" si="11"/>
        <v>18.75</v>
      </c>
      <c r="Q73" s="53">
        <f t="shared" si="11"/>
        <v>0</v>
      </c>
      <c r="R73" s="53">
        <f t="shared" si="11"/>
        <v>0</v>
      </c>
      <c r="S73" s="53">
        <f t="shared" si="11"/>
        <v>0</v>
      </c>
      <c r="T73" s="53">
        <f t="shared" si="11"/>
        <v>37.199999999999996</v>
      </c>
      <c r="U73" s="53">
        <f t="shared" si="11"/>
        <v>0</v>
      </c>
      <c r="V73" s="53">
        <f t="shared" si="11"/>
        <v>55</v>
      </c>
      <c r="W73" s="53">
        <f t="shared" si="11"/>
        <v>28.75</v>
      </c>
      <c r="X73" s="53">
        <f t="shared" si="11"/>
        <v>93.2</v>
      </c>
      <c r="Y73" s="53">
        <f t="shared" si="11"/>
        <v>441.649</v>
      </c>
      <c r="Z73" s="53">
        <f t="shared" si="11"/>
        <v>170</v>
      </c>
      <c r="AA73" s="53">
        <f t="shared" si="11"/>
        <v>3691.5</v>
      </c>
      <c r="AB73" s="53">
        <f t="shared" si="11"/>
        <v>12.825000000000001</v>
      </c>
      <c r="AC73" s="53">
        <f t="shared" si="11"/>
        <v>600</v>
      </c>
      <c r="AD73" s="53">
        <f t="shared" si="11"/>
        <v>0</v>
      </c>
      <c r="AE73" s="53">
        <f t="shared" si="11"/>
        <v>0</v>
      </c>
      <c r="AF73" s="53">
        <f t="shared" si="11"/>
        <v>0</v>
      </c>
      <c r="AG73" s="53">
        <f t="shared" si="11"/>
        <v>1400</v>
      </c>
      <c r="AH73" s="53">
        <f t="shared" si="11"/>
        <v>1760</v>
      </c>
      <c r="AI73" s="53">
        <f t="shared" si="11"/>
        <v>0</v>
      </c>
      <c r="AJ73" s="43">
        <f>SUM(F73:AI73)</f>
        <v>9172.131000000001</v>
      </c>
      <c r="AK73" s="34">
        <f>AJ73/C71</f>
        <v>91.72131000000002</v>
      </c>
    </row>
    <row r="74" spans="2:37" ht="15.75">
      <c r="B74" s="131" t="s">
        <v>19</v>
      </c>
      <c r="C74" s="127"/>
      <c r="D74" s="127"/>
      <c r="E74" s="39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6"/>
      <c r="AK74" s="34"/>
    </row>
    <row r="75" spans="2:37" ht="15.75">
      <c r="B75" s="109"/>
      <c r="C75" s="110"/>
      <c r="D75" s="111"/>
      <c r="E75" s="28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7"/>
      <c r="AK75" s="34"/>
    </row>
    <row r="76" spans="2:37" ht="16.5" thickBot="1">
      <c r="B76" s="35" t="s">
        <v>9</v>
      </c>
      <c r="C76" s="36">
        <v>1</v>
      </c>
      <c r="D76" s="25" t="s">
        <v>10</v>
      </c>
      <c r="E76" s="25"/>
      <c r="F76" s="26">
        <f aca="true" t="shared" si="12" ref="F76:AI76">SUM(F75:F75)/1000</f>
        <v>0</v>
      </c>
      <c r="G76" s="26">
        <f t="shared" si="12"/>
        <v>0</v>
      </c>
      <c r="H76" s="26">
        <f t="shared" si="12"/>
        <v>0</v>
      </c>
      <c r="I76" s="26">
        <f t="shared" si="12"/>
        <v>0</v>
      </c>
      <c r="J76" s="26">
        <f t="shared" si="12"/>
        <v>0</v>
      </c>
      <c r="K76" s="26">
        <f t="shared" si="12"/>
        <v>0</v>
      </c>
      <c r="L76" s="26">
        <f t="shared" si="12"/>
        <v>0</v>
      </c>
      <c r="M76" s="26">
        <f t="shared" si="12"/>
        <v>0</v>
      </c>
      <c r="N76" s="26">
        <f t="shared" si="12"/>
        <v>0</v>
      </c>
      <c r="O76" s="26">
        <f t="shared" si="12"/>
        <v>0</v>
      </c>
      <c r="P76" s="26">
        <f t="shared" si="12"/>
        <v>0</v>
      </c>
      <c r="Q76" s="26">
        <f t="shared" si="12"/>
        <v>0</v>
      </c>
      <c r="R76" s="26">
        <f t="shared" si="12"/>
        <v>0</v>
      </c>
      <c r="S76" s="26">
        <f t="shared" si="12"/>
        <v>0</v>
      </c>
      <c r="T76" s="26">
        <f t="shared" si="12"/>
        <v>0</v>
      </c>
      <c r="U76" s="26">
        <f t="shared" si="12"/>
        <v>0</v>
      </c>
      <c r="V76" s="26">
        <f t="shared" si="12"/>
        <v>0</v>
      </c>
      <c r="W76" s="26">
        <f t="shared" si="12"/>
        <v>0</v>
      </c>
      <c r="X76" s="26">
        <f t="shared" si="12"/>
        <v>0</v>
      </c>
      <c r="Y76" s="26">
        <f t="shared" si="12"/>
        <v>0</v>
      </c>
      <c r="Z76" s="26">
        <f t="shared" si="12"/>
        <v>0</v>
      </c>
      <c r="AA76" s="26">
        <f t="shared" si="12"/>
        <v>0</v>
      </c>
      <c r="AB76" s="26">
        <f t="shared" si="12"/>
        <v>0</v>
      </c>
      <c r="AC76" s="26">
        <f t="shared" si="12"/>
        <v>0</v>
      </c>
      <c r="AD76" s="26">
        <f t="shared" si="12"/>
        <v>0</v>
      </c>
      <c r="AE76" s="26">
        <f t="shared" si="12"/>
        <v>0</v>
      </c>
      <c r="AF76" s="26">
        <f t="shared" si="12"/>
        <v>0</v>
      </c>
      <c r="AG76" s="26">
        <f t="shared" si="12"/>
        <v>0</v>
      </c>
      <c r="AH76" s="26">
        <f t="shared" si="12"/>
        <v>0</v>
      </c>
      <c r="AI76" s="26">
        <f t="shared" si="12"/>
        <v>0</v>
      </c>
      <c r="AJ76" s="27"/>
      <c r="AK76" s="34"/>
    </row>
    <row r="77" spans="2:37" ht="16.5" thickBot="1">
      <c r="B77" s="37" t="s">
        <v>11</v>
      </c>
      <c r="C77" s="38"/>
      <c r="D77" s="28" t="s">
        <v>10</v>
      </c>
      <c r="E77" s="28"/>
      <c r="F77" s="26">
        <f>F76*C77</f>
        <v>0</v>
      </c>
      <c r="G77" s="26">
        <f>G76*C77</f>
        <v>0</v>
      </c>
      <c r="H77" s="26">
        <f>H76*C77</f>
        <v>0</v>
      </c>
      <c r="I77" s="26">
        <f>I76*C77</f>
        <v>0</v>
      </c>
      <c r="J77" s="26">
        <f>J76*C77</f>
        <v>0</v>
      </c>
      <c r="K77" s="26">
        <f>K76*C77</f>
        <v>0</v>
      </c>
      <c r="L77" s="26">
        <f>L76*C77</f>
        <v>0</v>
      </c>
      <c r="M77" s="26">
        <f>M76*C77</f>
        <v>0</v>
      </c>
      <c r="N77" s="26">
        <f>N76*C77</f>
        <v>0</v>
      </c>
      <c r="O77" s="26">
        <f>O76*C77</f>
        <v>0</v>
      </c>
      <c r="P77" s="26">
        <f>P76*C77</f>
        <v>0</v>
      </c>
      <c r="Q77" s="26">
        <f>Q76*C77</f>
        <v>0</v>
      </c>
      <c r="R77" s="26">
        <f>R76*C77</f>
        <v>0</v>
      </c>
      <c r="S77" s="26">
        <f>S76*C77</f>
        <v>0</v>
      </c>
      <c r="T77" s="26">
        <f>T76*C77</f>
        <v>0</v>
      </c>
      <c r="U77" s="26">
        <f>U76*C77</f>
        <v>0</v>
      </c>
      <c r="V77" s="26">
        <f>V76*C77</f>
        <v>0</v>
      </c>
      <c r="W77" s="26">
        <f>W76*C77</f>
        <v>0</v>
      </c>
      <c r="X77" s="26">
        <f>X76*C77</f>
        <v>0</v>
      </c>
      <c r="Y77" s="26">
        <f>Y76*C77</f>
        <v>0</v>
      </c>
      <c r="Z77" s="26">
        <f>Z76*C77</f>
        <v>0</v>
      </c>
      <c r="AA77" s="26">
        <f>AA76*C77</f>
        <v>0</v>
      </c>
      <c r="AB77" s="26">
        <f>AB76*C77</f>
        <v>0</v>
      </c>
      <c r="AC77" s="26">
        <f>AC76*C77</f>
        <v>0</v>
      </c>
      <c r="AD77" s="26">
        <f>AD76*C77</f>
        <v>0</v>
      </c>
      <c r="AE77" s="26">
        <f>AE76*C77</f>
        <v>0</v>
      </c>
      <c r="AF77" s="26">
        <f>AF76*C77</f>
        <v>0</v>
      </c>
      <c r="AG77" s="26">
        <f>AG76*C77</f>
        <v>0</v>
      </c>
      <c r="AH77" s="26">
        <f>AH76*C77</f>
        <v>0</v>
      </c>
      <c r="AI77" s="26">
        <f>AI76*C77</f>
        <v>0</v>
      </c>
      <c r="AJ77" s="27"/>
      <c r="AK77" s="34"/>
    </row>
    <row r="78" spans="2:37" ht="16.5" thickBot="1">
      <c r="B78" s="126" t="s">
        <v>12</v>
      </c>
      <c r="C78" s="127"/>
      <c r="D78" s="128"/>
      <c r="E78" s="25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40"/>
      <c r="AK78" s="34"/>
    </row>
    <row r="79" spans="2:37" ht="16.5" thickBot="1">
      <c r="B79" s="132" t="s">
        <v>13</v>
      </c>
      <c r="C79" s="133"/>
      <c r="D79" s="133"/>
      <c r="E79" s="49"/>
      <c r="F79" s="42">
        <f aca="true" t="shared" si="13" ref="F79:AI79">F77*F78</f>
        <v>0</v>
      </c>
      <c r="G79" s="42">
        <f t="shared" si="13"/>
        <v>0</v>
      </c>
      <c r="H79" s="42">
        <f t="shared" si="13"/>
        <v>0</v>
      </c>
      <c r="I79" s="42">
        <f t="shared" si="13"/>
        <v>0</v>
      </c>
      <c r="J79" s="42">
        <f t="shared" si="13"/>
        <v>0</v>
      </c>
      <c r="K79" s="42">
        <f t="shared" si="13"/>
        <v>0</v>
      </c>
      <c r="L79" s="42">
        <f t="shared" si="13"/>
        <v>0</v>
      </c>
      <c r="M79" s="42">
        <f t="shared" si="13"/>
        <v>0</v>
      </c>
      <c r="N79" s="42">
        <f t="shared" si="13"/>
        <v>0</v>
      </c>
      <c r="O79" s="42">
        <f t="shared" si="13"/>
        <v>0</v>
      </c>
      <c r="P79" s="42">
        <f t="shared" si="13"/>
        <v>0</v>
      </c>
      <c r="Q79" s="42">
        <f t="shared" si="13"/>
        <v>0</v>
      </c>
      <c r="R79" s="62">
        <f t="shared" si="13"/>
        <v>0</v>
      </c>
      <c r="S79" s="62">
        <f t="shared" si="13"/>
        <v>0</v>
      </c>
      <c r="T79" s="62">
        <f t="shared" si="13"/>
        <v>0</v>
      </c>
      <c r="U79" s="62">
        <f t="shared" si="13"/>
        <v>0</v>
      </c>
      <c r="V79" s="62">
        <f t="shared" si="13"/>
        <v>0</v>
      </c>
      <c r="W79" s="62">
        <f t="shared" si="13"/>
        <v>0</v>
      </c>
      <c r="X79" s="62">
        <f t="shared" si="13"/>
        <v>0</v>
      </c>
      <c r="Y79" s="62">
        <f t="shared" si="13"/>
        <v>0</v>
      </c>
      <c r="Z79" s="62">
        <f t="shared" si="13"/>
        <v>0</v>
      </c>
      <c r="AA79" s="62">
        <f>AA77*AA78</f>
        <v>0</v>
      </c>
      <c r="AB79" s="62">
        <f t="shared" si="13"/>
        <v>0</v>
      </c>
      <c r="AC79" s="62">
        <f>AC77*AC78</f>
        <v>0</v>
      </c>
      <c r="AD79" s="62">
        <f>AD77*AD78</f>
        <v>0</v>
      </c>
      <c r="AE79" s="62">
        <f t="shared" si="13"/>
        <v>0</v>
      </c>
      <c r="AF79" s="62">
        <f>AF77*AF78</f>
        <v>0</v>
      </c>
      <c r="AG79" s="62">
        <f t="shared" si="13"/>
        <v>0</v>
      </c>
      <c r="AH79" s="62">
        <f t="shared" si="13"/>
        <v>0</v>
      </c>
      <c r="AI79" s="62">
        <f t="shared" si="13"/>
        <v>0</v>
      </c>
      <c r="AJ79" s="43">
        <f>SUM(F79:AI79)</f>
        <v>0</v>
      </c>
      <c r="AK79" s="34" t="e">
        <f>AJ79/C77</f>
        <v>#DIV/0!</v>
      </c>
    </row>
    <row r="80" spans="2:37" ht="16.5" thickBot="1">
      <c r="B80" s="138" t="s">
        <v>20</v>
      </c>
      <c r="C80" s="139"/>
      <c r="D80" s="140"/>
      <c r="E80" s="67"/>
      <c r="F80" s="79">
        <f aca="true" t="shared" si="14" ref="F80:AI80">F17+F50+F77+F71+F39+F28+F58</f>
        <v>0</v>
      </c>
      <c r="G80" s="79">
        <f t="shared" si="14"/>
        <v>200</v>
      </c>
      <c r="H80" s="79">
        <f t="shared" si="14"/>
        <v>20</v>
      </c>
      <c r="I80" s="79">
        <f t="shared" si="14"/>
        <v>3</v>
      </c>
      <c r="J80" s="79">
        <f t="shared" si="14"/>
        <v>2.9499999999999997</v>
      </c>
      <c r="K80" s="79">
        <f t="shared" si="14"/>
        <v>7.124</v>
      </c>
      <c r="L80" s="79">
        <f t="shared" si="14"/>
        <v>3.7119999999999997</v>
      </c>
      <c r="M80" s="79">
        <f t="shared" si="14"/>
        <v>4.25</v>
      </c>
      <c r="N80" s="79">
        <f t="shared" si="14"/>
        <v>85.695</v>
      </c>
      <c r="O80" s="79">
        <f t="shared" si="14"/>
        <v>8.945</v>
      </c>
      <c r="P80" s="79">
        <f t="shared" si="14"/>
        <v>4.25</v>
      </c>
      <c r="Q80" s="79">
        <f t="shared" si="14"/>
        <v>10.5</v>
      </c>
      <c r="R80" s="79">
        <f t="shared" si="14"/>
        <v>26.200000000000003</v>
      </c>
      <c r="S80" s="79">
        <f t="shared" si="14"/>
        <v>0.25</v>
      </c>
      <c r="T80" s="79">
        <f t="shared" si="14"/>
        <v>1.4000000000000001</v>
      </c>
      <c r="U80" s="79">
        <f t="shared" si="14"/>
        <v>0</v>
      </c>
      <c r="V80" s="79">
        <f t="shared" si="14"/>
        <v>15</v>
      </c>
      <c r="W80" s="79">
        <f t="shared" si="14"/>
        <v>7.5</v>
      </c>
      <c r="X80" s="79">
        <f t="shared" si="14"/>
        <v>3</v>
      </c>
      <c r="Y80" s="79">
        <f t="shared" si="14"/>
        <v>15.899999999999999</v>
      </c>
      <c r="Z80" s="79">
        <f t="shared" si="14"/>
        <v>6</v>
      </c>
      <c r="AA80" s="79">
        <f t="shared" si="14"/>
        <v>48.150000000000006</v>
      </c>
      <c r="AB80" s="79">
        <f t="shared" si="14"/>
        <v>1.125</v>
      </c>
      <c r="AC80" s="79">
        <f t="shared" si="14"/>
        <v>15</v>
      </c>
      <c r="AD80" s="79">
        <f t="shared" si="14"/>
        <v>2</v>
      </c>
      <c r="AE80" s="79">
        <f t="shared" si="14"/>
        <v>3.8</v>
      </c>
      <c r="AF80" s="79">
        <f t="shared" si="14"/>
        <v>0.4</v>
      </c>
      <c r="AG80" s="79">
        <f t="shared" si="14"/>
        <v>100</v>
      </c>
      <c r="AH80" s="79">
        <f t="shared" si="14"/>
        <v>20</v>
      </c>
      <c r="AI80" s="79">
        <f t="shared" si="14"/>
        <v>20</v>
      </c>
      <c r="AJ80" s="56"/>
      <c r="AK80" s="34"/>
    </row>
    <row r="81" spans="2:37" ht="16.5" thickBot="1">
      <c r="B81" s="144" t="s">
        <v>21</v>
      </c>
      <c r="C81" s="145"/>
      <c r="D81" s="146"/>
      <c r="E81" s="68"/>
      <c r="F81" s="68">
        <f aca="true" t="shared" si="15" ref="F81:AI81">F19+F52+F79+F73+F41+F30+F60</f>
        <v>0</v>
      </c>
      <c r="G81" s="68">
        <f t="shared" si="15"/>
        <v>2160</v>
      </c>
      <c r="H81" s="68">
        <f t="shared" si="15"/>
        <v>517.0000000000001</v>
      </c>
      <c r="I81" s="68">
        <f t="shared" si="15"/>
        <v>128.39999999999998</v>
      </c>
      <c r="J81" s="68">
        <f t="shared" si="15"/>
        <v>32.449999999999996</v>
      </c>
      <c r="K81" s="68">
        <f t="shared" si="15"/>
        <v>299.20799999999997</v>
      </c>
      <c r="L81" s="68">
        <f t="shared" si="15"/>
        <v>308.096</v>
      </c>
      <c r="M81" s="68">
        <f t="shared" si="15"/>
        <v>1916.75</v>
      </c>
      <c r="N81" s="68">
        <f t="shared" si="15"/>
        <v>856.9499999999999</v>
      </c>
      <c r="O81" s="68">
        <f t="shared" si="15"/>
        <v>134.175</v>
      </c>
      <c r="P81" s="68">
        <f t="shared" si="15"/>
        <v>63.75</v>
      </c>
      <c r="Q81" s="68">
        <f t="shared" si="15"/>
        <v>336</v>
      </c>
      <c r="R81" s="68">
        <f t="shared" si="15"/>
        <v>3222.6000000000004</v>
      </c>
      <c r="S81" s="68">
        <f t="shared" si="15"/>
        <v>6.75</v>
      </c>
      <c r="T81" s="68">
        <f t="shared" si="15"/>
        <v>172.09999999999997</v>
      </c>
      <c r="U81" s="68">
        <f t="shared" si="15"/>
        <v>0</v>
      </c>
      <c r="V81" s="68">
        <f t="shared" si="15"/>
        <v>165</v>
      </c>
      <c r="W81" s="68">
        <f t="shared" si="15"/>
        <v>86.25</v>
      </c>
      <c r="X81" s="68">
        <f t="shared" si="15"/>
        <v>279.6</v>
      </c>
      <c r="Y81" s="68">
        <f t="shared" si="15"/>
        <v>1324.9470000000001</v>
      </c>
      <c r="Z81" s="68">
        <f t="shared" si="15"/>
        <v>510</v>
      </c>
      <c r="AA81" s="68">
        <f t="shared" si="15"/>
        <v>11074.5</v>
      </c>
      <c r="AB81" s="68">
        <f t="shared" si="15"/>
        <v>38.475</v>
      </c>
      <c r="AC81" s="68">
        <f t="shared" si="15"/>
        <v>1800</v>
      </c>
      <c r="AD81" s="68">
        <f t="shared" si="15"/>
        <v>220</v>
      </c>
      <c r="AE81" s="68">
        <f t="shared" si="15"/>
        <v>449.996</v>
      </c>
      <c r="AF81" s="68">
        <f t="shared" si="15"/>
        <v>112</v>
      </c>
      <c r="AG81" s="68">
        <f t="shared" si="15"/>
        <v>1400</v>
      </c>
      <c r="AH81" s="68">
        <f t="shared" si="15"/>
        <v>1760</v>
      </c>
      <c r="AI81" s="68">
        <f t="shared" si="15"/>
        <v>1000</v>
      </c>
      <c r="AJ81" s="43">
        <f>SUM(F81:AI81)</f>
        <v>30374.997</v>
      </c>
      <c r="AK81" s="34"/>
    </row>
    <row r="82" spans="2:37" ht="16.5" thickBot="1">
      <c r="B82" s="141" t="s">
        <v>22</v>
      </c>
      <c r="C82" s="142"/>
      <c r="D82" s="143"/>
      <c r="E82" s="69"/>
      <c r="F82" s="70" t="e">
        <f>F81/F80</f>
        <v>#DIV/0!</v>
      </c>
      <c r="G82" s="70">
        <f aca="true" t="shared" si="16" ref="G82:AI82">G81/G80</f>
        <v>10.8</v>
      </c>
      <c r="H82" s="70">
        <f t="shared" si="16"/>
        <v>25.850000000000005</v>
      </c>
      <c r="I82" s="70">
        <f t="shared" si="16"/>
        <v>42.79999999999999</v>
      </c>
      <c r="J82" s="70">
        <f t="shared" si="16"/>
        <v>11</v>
      </c>
      <c r="K82" s="70">
        <f t="shared" si="16"/>
        <v>42</v>
      </c>
      <c r="L82" s="70">
        <f t="shared" si="16"/>
        <v>83</v>
      </c>
      <c r="M82" s="70">
        <f t="shared" si="16"/>
        <v>451</v>
      </c>
      <c r="N82" s="70">
        <f t="shared" si="16"/>
        <v>10</v>
      </c>
      <c r="O82" s="70">
        <f t="shared" si="16"/>
        <v>15</v>
      </c>
      <c r="P82" s="70">
        <f t="shared" si="16"/>
        <v>15</v>
      </c>
      <c r="Q82" s="70">
        <f t="shared" si="16"/>
        <v>32</v>
      </c>
      <c r="R82" s="70">
        <f t="shared" si="16"/>
        <v>123</v>
      </c>
      <c r="S82" s="70">
        <f t="shared" si="16"/>
        <v>27</v>
      </c>
      <c r="T82" s="70">
        <f t="shared" si="16"/>
        <v>122.92857142857139</v>
      </c>
      <c r="U82" s="70" t="e">
        <f t="shared" si="16"/>
        <v>#DIV/0!</v>
      </c>
      <c r="V82" s="70">
        <f t="shared" si="16"/>
        <v>11</v>
      </c>
      <c r="W82" s="70">
        <f t="shared" si="16"/>
        <v>11.5</v>
      </c>
      <c r="X82" s="70">
        <f t="shared" si="16"/>
        <v>93.2</v>
      </c>
      <c r="Y82" s="70">
        <f t="shared" si="16"/>
        <v>83.33000000000001</v>
      </c>
      <c r="Z82" s="70">
        <f t="shared" si="16"/>
        <v>85</v>
      </c>
      <c r="AA82" s="70">
        <f t="shared" si="16"/>
        <v>229.99999999999997</v>
      </c>
      <c r="AB82" s="70">
        <f t="shared" si="16"/>
        <v>34.2</v>
      </c>
      <c r="AC82" s="70">
        <f t="shared" si="16"/>
        <v>120</v>
      </c>
      <c r="AD82" s="70">
        <f t="shared" si="16"/>
        <v>110</v>
      </c>
      <c r="AE82" s="70">
        <f t="shared" si="16"/>
        <v>118.42</v>
      </c>
      <c r="AF82" s="70">
        <f t="shared" si="16"/>
        <v>280</v>
      </c>
      <c r="AG82" s="70">
        <f t="shared" si="16"/>
        <v>14</v>
      </c>
      <c r="AH82" s="70">
        <f t="shared" si="16"/>
        <v>88</v>
      </c>
      <c r="AI82" s="70">
        <f t="shared" si="16"/>
        <v>50</v>
      </c>
      <c r="AJ82" s="40"/>
      <c r="AK82" s="71"/>
    </row>
    <row r="83" spans="2:37" ht="15.75">
      <c r="B83" s="151" t="s">
        <v>24</v>
      </c>
      <c r="C83" s="152"/>
      <c r="D83" s="152"/>
      <c r="E83" s="72"/>
      <c r="F83" s="78">
        <f aca="true" t="shared" si="17" ref="F83:AI83">F17+F28</f>
        <v>0</v>
      </c>
      <c r="G83" s="78">
        <f t="shared" si="17"/>
        <v>200</v>
      </c>
      <c r="H83" s="78">
        <f t="shared" si="17"/>
        <v>4</v>
      </c>
      <c r="I83" s="78">
        <f t="shared" si="17"/>
        <v>0</v>
      </c>
      <c r="J83" s="78">
        <f t="shared" si="17"/>
        <v>1.3</v>
      </c>
      <c r="K83" s="78">
        <f t="shared" si="17"/>
        <v>0.074</v>
      </c>
      <c r="L83" s="78">
        <f t="shared" si="17"/>
        <v>0.1</v>
      </c>
      <c r="M83" s="78">
        <f t="shared" si="17"/>
        <v>1.05</v>
      </c>
      <c r="N83" s="78">
        <f t="shared" si="17"/>
        <v>0</v>
      </c>
      <c r="O83" s="78">
        <f t="shared" si="17"/>
        <v>0.62</v>
      </c>
      <c r="P83" s="78">
        <f t="shared" si="17"/>
        <v>0.5</v>
      </c>
      <c r="Q83" s="78">
        <f t="shared" si="17"/>
        <v>10.5</v>
      </c>
      <c r="R83" s="78">
        <f t="shared" si="17"/>
        <v>26.200000000000003</v>
      </c>
      <c r="S83" s="78">
        <f t="shared" si="17"/>
        <v>0.25</v>
      </c>
      <c r="T83" s="78">
        <f t="shared" si="17"/>
        <v>0.5</v>
      </c>
      <c r="U83" s="78">
        <f t="shared" si="17"/>
        <v>0</v>
      </c>
      <c r="V83" s="78">
        <f t="shared" si="17"/>
        <v>0</v>
      </c>
      <c r="W83" s="78">
        <f t="shared" si="17"/>
        <v>0</v>
      </c>
      <c r="X83" s="78">
        <f t="shared" si="17"/>
        <v>0</v>
      </c>
      <c r="Y83" s="78">
        <f t="shared" si="17"/>
        <v>0</v>
      </c>
      <c r="Z83" s="78">
        <f t="shared" si="17"/>
        <v>0</v>
      </c>
      <c r="AA83" s="78">
        <f t="shared" si="17"/>
        <v>0</v>
      </c>
      <c r="AB83" s="78">
        <f t="shared" si="17"/>
        <v>0</v>
      </c>
      <c r="AC83" s="78">
        <f t="shared" si="17"/>
        <v>0</v>
      </c>
      <c r="AD83" s="78">
        <f t="shared" si="17"/>
        <v>0</v>
      </c>
      <c r="AE83" s="78">
        <f t="shared" si="17"/>
        <v>0</v>
      </c>
      <c r="AF83" s="78">
        <f t="shared" si="17"/>
        <v>0</v>
      </c>
      <c r="AG83" s="78">
        <f t="shared" si="17"/>
        <v>0</v>
      </c>
      <c r="AH83" s="78">
        <f t="shared" si="17"/>
        <v>0</v>
      </c>
      <c r="AI83" s="78">
        <f t="shared" si="17"/>
        <v>20</v>
      </c>
      <c r="AJ83" s="72"/>
      <c r="AK83" s="73"/>
    </row>
    <row r="84" spans="2:37" ht="16.5" thickBot="1">
      <c r="B84" s="149" t="s">
        <v>25</v>
      </c>
      <c r="C84" s="150"/>
      <c r="D84" s="150"/>
      <c r="E84" s="74"/>
      <c r="F84" s="74">
        <f aca="true" t="shared" si="18" ref="F84:AI84">F19+F30</f>
        <v>0</v>
      </c>
      <c r="G84" s="74">
        <f t="shared" si="18"/>
        <v>2160</v>
      </c>
      <c r="H84" s="74">
        <f t="shared" si="18"/>
        <v>103.4</v>
      </c>
      <c r="I84" s="74">
        <f t="shared" si="18"/>
        <v>0</v>
      </c>
      <c r="J84" s="74">
        <f t="shared" si="18"/>
        <v>14.3</v>
      </c>
      <c r="K84" s="74">
        <f t="shared" si="18"/>
        <v>3.1079999999999997</v>
      </c>
      <c r="L84" s="74">
        <f t="shared" si="18"/>
        <v>8.3</v>
      </c>
      <c r="M84" s="74">
        <f t="shared" si="18"/>
        <v>473.55</v>
      </c>
      <c r="N84" s="74">
        <f t="shared" si="18"/>
        <v>0</v>
      </c>
      <c r="O84" s="74">
        <f t="shared" si="18"/>
        <v>9.3</v>
      </c>
      <c r="P84" s="74">
        <f t="shared" si="18"/>
        <v>7.5</v>
      </c>
      <c r="Q84" s="74">
        <f t="shared" si="18"/>
        <v>336</v>
      </c>
      <c r="R84" s="74">
        <f t="shared" si="18"/>
        <v>3222.6000000000004</v>
      </c>
      <c r="S84" s="74">
        <f t="shared" si="18"/>
        <v>6.75</v>
      </c>
      <c r="T84" s="74">
        <f t="shared" si="18"/>
        <v>62</v>
      </c>
      <c r="U84" s="74">
        <f t="shared" si="18"/>
        <v>0</v>
      </c>
      <c r="V84" s="74">
        <f t="shared" si="18"/>
        <v>0</v>
      </c>
      <c r="W84" s="74">
        <f t="shared" si="18"/>
        <v>0</v>
      </c>
      <c r="X84" s="74">
        <f t="shared" si="18"/>
        <v>0</v>
      </c>
      <c r="Y84" s="74">
        <f t="shared" si="18"/>
        <v>0</v>
      </c>
      <c r="Z84" s="74">
        <f t="shared" si="18"/>
        <v>0</v>
      </c>
      <c r="AA84" s="74">
        <f t="shared" si="18"/>
        <v>0</v>
      </c>
      <c r="AB84" s="74">
        <f t="shared" si="18"/>
        <v>0</v>
      </c>
      <c r="AC84" s="74">
        <f t="shared" si="18"/>
        <v>0</v>
      </c>
      <c r="AD84" s="74">
        <f t="shared" si="18"/>
        <v>0</v>
      </c>
      <c r="AE84" s="74">
        <f t="shared" si="18"/>
        <v>0</v>
      </c>
      <c r="AF84" s="74">
        <f t="shared" si="18"/>
        <v>0</v>
      </c>
      <c r="AG84" s="74">
        <f t="shared" si="18"/>
        <v>0</v>
      </c>
      <c r="AH84" s="74">
        <f t="shared" si="18"/>
        <v>0</v>
      </c>
      <c r="AI84" s="74">
        <f t="shared" si="18"/>
        <v>1000</v>
      </c>
      <c r="AJ84" s="74">
        <f>SUM(F84:AI84)</f>
        <v>7406.808000000001</v>
      </c>
      <c r="AK84" s="75"/>
    </row>
    <row r="85" spans="2:37" ht="15.75">
      <c r="B85" s="147" t="s">
        <v>26</v>
      </c>
      <c r="C85" s="148"/>
      <c r="D85" s="148"/>
      <c r="E85" s="76"/>
      <c r="F85" s="78">
        <f aca="true" t="shared" si="19" ref="F85:AI85">F39+F50+F58</f>
        <v>0</v>
      </c>
      <c r="G85" s="78">
        <f t="shared" si="19"/>
        <v>0</v>
      </c>
      <c r="H85" s="78">
        <f t="shared" si="19"/>
        <v>10</v>
      </c>
      <c r="I85" s="78">
        <f t="shared" si="19"/>
        <v>3</v>
      </c>
      <c r="J85" s="78">
        <f t="shared" si="19"/>
        <v>1.0999999999999999</v>
      </c>
      <c r="K85" s="78">
        <f t="shared" si="19"/>
        <v>4.8</v>
      </c>
      <c r="L85" s="78">
        <f t="shared" si="19"/>
        <v>2.408</v>
      </c>
      <c r="M85" s="78">
        <f t="shared" si="19"/>
        <v>2.8</v>
      </c>
      <c r="N85" s="78">
        <f t="shared" si="19"/>
        <v>57.129999999999995</v>
      </c>
      <c r="O85" s="78">
        <f t="shared" si="19"/>
        <v>5.55</v>
      </c>
      <c r="P85" s="78">
        <f t="shared" si="19"/>
        <v>2.5</v>
      </c>
      <c r="Q85" s="78">
        <f t="shared" si="19"/>
        <v>0</v>
      </c>
      <c r="R85" s="78">
        <f t="shared" si="19"/>
        <v>0</v>
      </c>
      <c r="S85" s="78">
        <f t="shared" si="19"/>
        <v>0</v>
      </c>
      <c r="T85" s="78">
        <f t="shared" si="19"/>
        <v>0.6</v>
      </c>
      <c r="U85" s="78">
        <f t="shared" si="19"/>
        <v>0</v>
      </c>
      <c r="V85" s="78">
        <f t="shared" si="19"/>
        <v>10</v>
      </c>
      <c r="W85" s="78">
        <f t="shared" si="19"/>
        <v>5</v>
      </c>
      <c r="X85" s="78">
        <f t="shared" si="19"/>
        <v>2</v>
      </c>
      <c r="Y85" s="78">
        <f t="shared" si="19"/>
        <v>10.6</v>
      </c>
      <c r="Z85" s="78">
        <f t="shared" si="19"/>
        <v>4</v>
      </c>
      <c r="AA85" s="78">
        <f t="shared" si="19"/>
        <v>32.1</v>
      </c>
      <c r="AB85" s="78">
        <f t="shared" si="19"/>
        <v>0.75</v>
      </c>
      <c r="AC85" s="78">
        <f t="shared" si="19"/>
        <v>10</v>
      </c>
      <c r="AD85" s="78">
        <f t="shared" si="19"/>
        <v>2</v>
      </c>
      <c r="AE85" s="78">
        <f t="shared" si="19"/>
        <v>3.8</v>
      </c>
      <c r="AF85" s="78">
        <f t="shared" si="19"/>
        <v>0.4</v>
      </c>
      <c r="AG85" s="78">
        <f t="shared" si="19"/>
        <v>0</v>
      </c>
      <c r="AH85" s="78">
        <f t="shared" si="19"/>
        <v>0</v>
      </c>
      <c r="AI85" s="78">
        <f t="shared" si="19"/>
        <v>0</v>
      </c>
      <c r="AJ85" s="76"/>
      <c r="AK85" s="73"/>
    </row>
    <row r="86" spans="2:37" ht="16.5" thickBot="1">
      <c r="B86" s="95" t="s">
        <v>27</v>
      </c>
      <c r="C86" s="137"/>
      <c r="D86" s="137"/>
      <c r="E86" s="77"/>
      <c r="F86" s="74">
        <f aca="true" t="shared" si="20" ref="F86:AI86">F41+F52+F60</f>
        <v>0</v>
      </c>
      <c r="G86" s="74">
        <f t="shared" si="20"/>
        <v>0</v>
      </c>
      <c r="H86" s="74">
        <f t="shared" si="20"/>
        <v>258.5</v>
      </c>
      <c r="I86" s="74">
        <f t="shared" si="20"/>
        <v>128.39999999999998</v>
      </c>
      <c r="J86" s="74">
        <f t="shared" si="20"/>
        <v>12.099999999999998</v>
      </c>
      <c r="K86" s="74">
        <f t="shared" si="20"/>
        <v>201.6</v>
      </c>
      <c r="L86" s="74">
        <f t="shared" si="20"/>
        <v>199.864</v>
      </c>
      <c r="M86" s="74">
        <f t="shared" si="20"/>
        <v>1262.8</v>
      </c>
      <c r="N86" s="74">
        <f t="shared" si="20"/>
        <v>571.3</v>
      </c>
      <c r="O86" s="74">
        <f t="shared" si="20"/>
        <v>83.25</v>
      </c>
      <c r="P86" s="74">
        <f t="shared" si="20"/>
        <v>37.5</v>
      </c>
      <c r="Q86" s="74">
        <f t="shared" si="20"/>
        <v>0</v>
      </c>
      <c r="R86" s="74">
        <f t="shared" si="20"/>
        <v>0</v>
      </c>
      <c r="S86" s="74">
        <f t="shared" si="20"/>
        <v>0</v>
      </c>
      <c r="T86" s="74">
        <f t="shared" si="20"/>
        <v>72.89999999999999</v>
      </c>
      <c r="U86" s="74">
        <f t="shared" si="20"/>
        <v>0</v>
      </c>
      <c r="V86" s="74">
        <f t="shared" si="20"/>
        <v>110</v>
      </c>
      <c r="W86" s="74">
        <f t="shared" si="20"/>
        <v>57.5</v>
      </c>
      <c r="X86" s="74">
        <f t="shared" si="20"/>
        <v>186.4</v>
      </c>
      <c r="Y86" s="74">
        <f t="shared" si="20"/>
        <v>883.298</v>
      </c>
      <c r="Z86" s="74">
        <f t="shared" si="20"/>
        <v>340</v>
      </c>
      <c r="AA86" s="74">
        <f t="shared" si="20"/>
        <v>7383</v>
      </c>
      <c r="AB86" s="74">
        <f t="shared" si="20"/>
        <v>25.650000000000002</v>
      </c>
      <c r="AC86" s="74">
        <f t="shared" si="20"/>
        <v>1200</v>
      </c>
      <c r="AD86" s="74">
        <f t="shared" si="20"/>
        <v>220</v>
      </c>
      <c r="AE86" s="74">
        <f t="shared" si="20"/>
        <v>449.996</v>
      </c>
      <c r="AF86" s="74">
        <f t="shared" si="20"/>
        <v>112</v>
      </c>
      <c r="AG86" s="74">
        <f t="shared" si="20"/>
        <v>0</v>
      </c>
      <c r="AH86" s="74">
        <f t="shared" si="20"/>
        <v>0</v>
      </c>
      <c r="AI86" s="74">
        <f t="shared" si="20"/>
        <v>0</v>
      </c>
      <c r="AJ86" s="74">
        <f>SUM(F86:AI86)</f>
        <v>13796.057999999999</v>
      </c>
      <c r="AK86" s="75"/>
    </row>
    <row r="87" spans="2:37" ht="15.75">
      <c r="B87" s="147" t="s">
        <v>28</v>
      </c>
      <c r="C87" s="148"/>
      <c r="D87" s="148"/>
      <c r="E87" s="76"/>
      <c r="F87" s="78">
        <f aca="true" t="shared" si="21" ref="F87:AI87">F71+F77</f>
        <v>0</v>
      </c>
      <c r="G87" s="78">
        <f t="shared" si="21"/>
        <v>0</v>
      </c>
      <c r="H87" s="78">
        <f t="shared" si="21"/>
        <v>6</v>
      </c>
      <c r="I87" s="78">
        <f t="shared" si="21"/>
        <v>0</v>
      </c>
      <c r="J87" s="78">
        <f t="shared" si="21"/>
        <v>0.5499999999999999</v>
      </c>
      <c r="K87" s="78">
        <f t="shared" si="21"/>
        <v>2.25</v>
      </c>
      <c r="L87" s="78">
        <f t="shared" si="21"/>
        <v>1.204</v>
      </c>
      <c r="M87" s="78">
        <f t="shared" si="21"/>
        <v>0.4</v>
      </c>
      <c r="N87" s="78">
        <f t="shared" si="21"/>
        <v>28.564999999999998</v>
      </c>
      <c r="O87" s="78">
        <f t="shared" si="21"/>
        <v>2.775</v>
      </c>
      <c r="P87" s="78">
        <f t="shared" si="21"/>
        <v>1.25</v>
      </c>
      <c r="Q87" s="78">
        <f t="shared" si="21"/>
        <v>0</v>
      </c>
      <c r="R87" s="78">
        <f t="shared" si="21"/>
        <v>0</v>
      </c>
      <c r="S87" s="78">
        <f t="shared" si="21"/>
        <v>0</v>
      </c>
      <c r="T87" s="78">
        <f t="shared" si="21"/>
        <v>0.3</v>
      </c>
      <c r="U87" s="78">
        <f t="shared" si="21"/>
        <v>0</v>
      </c>
      <c r="V87" s="78">
        <f t="shared" si="21"/>
        <v>5</v>
      </c>
      <c r="W87" s="78">
        <f t="shared" si="21"/>
        <v>2.5</v>
      </c>
      <c r="X87" s="78">
        <f t="shared" si="21"/>
        <v>1</v>
      </c>
      <c r="Y87" s="78">
        <f t="shared" si="21"/>
        <v>5.3</v>
      </c>
      <c r="Z87" s="78">
        <f t="shared" si="21"/>
        <v>2</v>
      </c>
      <c r="AA87" s="78">
        <f t="shared" si="21"/>
        <v>16.05</v>
      </c>
      <c r="AB87" s="78">
        <f t="shared" si="21"/>
        <v>0.375</v>
      </c>
      <c r="AC87" s="78">
        <f t="shared" si="21"/>
        <v>5</v>
      </c>
      <c r="AD87" s="78">
        <f t="shared" si="21"/>
        <v>0</v>
      </c>
      <c r="AE87" s="78">
        <f t="shared" si="21"/>
        <v>0</v>
      </c>
      <c r="AF87" s="78">
        <f t="shared" si="21"/>
        <v>0</v>
      </c>
      <c r="AG87" s="78">
        <f t="shared" si="21"/>
        <v>100</v>
      </c>
      <c r="AH87" s="78">
        <f t="shared" si="21"/>
        <v>20</v>
      </c>
      <c r="AI87" s="78">
        <f t="shared" si="21"/>
        <v>0</v>
      </c>
      <c r="AJ87" s="76"/>
      <c r="AK87" s="73"/>
    </row>
    <row r="88" spans="2:37" ht="16.5" thickBot="1">
      <c r="B88" s="95" t="s">
        <v>29</v>
      </c>
      <c r="C88" s="137"/>
      <c r="D88" s="137"/>
      <c r="E88" s="77"/>
      <c r="F88" s="74">
        <f aca="true" t="shared" si="22" ref="F88:AI88">F73+F79</f>
        <v>0</v>
      </c>
      <c r="G88" s="74">
        <f t="shared" si="22"/>
        <v>0</v>
      </c>
      <c r="H88" s="74">
        <f t="shared" si="22"/>
        <v>155.10000000000002</v>
      </c>
      <c r="I88" s="74">
        <f t="shared" si="22"/>
        <v>0</v>
      </c>
      <c r="J88" s="74">
        <f t="shared" si="22"/>
        <v>6.049999999999999</v>
      </c>
      <c r="K88" s="74">
        <f t="shared" si="22"/>
        <v>94.5</v>
      </c>
      <c r="L88" s="74">
        <f t="shared" si="22"/>
        <v>99.932</v>
      </c>
      <c r="M88" s="74">
        <f t="shared" si="22"/>
        <v>180.4</v>
      </c>
      <c r="N88" s="74">
        <f t="shared" si="22"/>
        <v>285.65</v>
      </c>
      <c r="O88" s="74">
        <f t="shared" si="22"/>
        <v>41.625</v>
      </c>
      <c r="P88" s="74">
        <f t="shared" si="22"/>
        <v>18.75</v>
      </c>
      <c r="Q88" s="74">
        <f t="shared" si="22"/>
        <v>0</v>
      </c>
      <c r="R88" s="74">
        <f t="shared" si="22"/>
        <v>0</v>
      </c>
      <c r="S88" s="74">
        <f t="shared" si="22"/>
        <v>0</v>
      </c>
      <c r="T88" s="74">
        <f t="shared" si="22"/>
        <v>37.199999999999996</v>
      </c>
      <c r="U88" s="74">
        <f t="shared" si="22"/>
        <v>0</v>
      </c>
      <c r="V88" s="74">
        <f t="shared" si="22"/>
        <v>55</v>
      </c>
      <c r="W88" s="74">
        <f t="shared" si="22"/>
        <v>28.75</v>
      </c>
      <c r="X88" s="74">
        <f t="shared" si="22"/>
        <v>93.2</v>
      </c>
      <c r="Y88" s="74">
        <f t="shared" si="22"/>
        <v>441.649</v>
      </c>
      <c r="Z88" s="74">
        <f t="shared" si="22"/>
        <v>170</v>
      </c>
      <c r="AA88" s="74">
        <f t="shared" si="22"/>
        <v>3691.5</v>
      </c>
      <c r="AB88" s="74">
        <f t="shared" si="22"/>
        <v>12.825000000000001</v>
      </c>
      <c r="AC88" s="74">
        <f t="shared" si="22"/>
        <v>600</v>
      </c>
      <c r="AD88" s="74">
        <f t="shared" si="22"/>
        <v>0</v>
      </c>
      <c r="AE88" s="74">
        <f t="shared" si="22"/>
        <v>0</v>
      </c>
      <c r="AF88" s="74">
        <f t="shared" si="22"/>
        <v>0</v>
      </c>
      <c r="AG88" s="74">
        <f t="shared" si="22"/>
        <v>1400</v>
      </c>
      <c r="AH88" s="74">
        <f t="shared" si="22"/>
        <v>1760</v>
      </c>
      <c r="AI88" s="74">
        <f t="shared" si="22"/>
        <v>0</v>
      </c>
      <c r="AJ88" s="74">
        <f>SUM(F88:AI88)</f>
        <v>9172.131000000001</v>
      </c>
      <c r="AK88" s="75"/>
    </row>
    <row r="89" ht="15">
      <c r="AJ89" s="1">
        <f>SUM(AJ84:AJ88)</f>
        <v>30374.997000000003</v>
      </c>
    </row>
  </sheetData>
  <mergeCells count="103">
    <mergeCell ref="P1:AJ1"/>
    <mergeCell ref="B2:O2"/>
    <mergeCell ref="P2:AJ2"/>
    <mergeCell ref="B4:O4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AE6:AE8"/>
    <mergeCell ref="AF6:AF8"/>
    <mergeCell ref="Y6:Y8"/>
    <mergeCell ref="Z6:Z8"/>
    <mergeCell ref="AA6:AA8"/>
    <mergeCell ref="AB6:AB8"/>
    <mergeCell ref="AK6:AK8"/>
    <mergeCell ref="B9:D9"/>
    <mergeCell ref="B10:D10"/>
    <mergeCell ref="B11:D11"/>
    <mergeCell ref="AG6:AG8"/>
    <mergeCell ref="AH6:AH8"/>
    <mergeCell ref="AI6:AI8"/>
    <mergeCell ref="AJ6:AJ8"/>
    <mergeCell ref="AC6:AC8"/>
    <mergeCell ref="AD6:AD8"/>
    <mergeCell ref="B12:D12"/>
    <mergeCell ref="B13:D13"/>
    <mergeCell ref="B14:D14"/>
    <mergeCell ref="B15:D15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51:D51"/>
    <mergeCell ref="B52:D52"/>
    <mergeCell ref="B53:D53"/>
    <mergeCell ref="B54:D54"/>
    <mergeCell ref="B55:D55"/>
    <mergeCell ref="B56:D56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2:D72"/>
    <mergeCell ref="B73:D73"/>
    <mergeCell ref="B74:D74"/>
    <mergeCell ref="B75:D75"/>
    <mergeCell ref="B78:D78"/>
    <mergeCell ref="B79:D79"/>
    <mergeCell ref="B80:D80"/>
    <mergeCell ref="B81:D81"/>
    <mergeCell ref="B86:D86"/>
    <mergeCell ref="B87:D87"/>
    <mergeCell ref="B88:D88"/>
    <mergeCell ref="B82:D82"/>
    <mergeCell ref="B83:D83"/>
    <mergeCell ref="B84:D84"/>
    <mergeCell ref="B85:D8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2017-01-24T04:41:46Z</dcterms:modified>
  <cp:category/>
  <cp:version/>
  <cp:contentType/>
  <cp:contentStatus/>
</cp:coreProperties>
</file>